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CUENTA PÚBLICA MUNICPAL 2021\Modulo 2 Información Presupuestal y Patrimonial\Informacion Patrimonial\"/>
    </mc:Choice>
  </mc:AlternateContent>
  <bookViews>
    <workbookView xWindow="-120" yWindow="-120" windowWidth="29040" windowHeight="15840" tabRatio="901" firstSheet="28" activeTab="28"/>
  </bookViews>
  <sheets>
    <sheet name="EST SIT FIN COM 2021" sheetId="2" state="hidden" r:id="rId1"/>
    <sheet name="EDO ACT COM 2021" sheetId="3" state="hidden" r:id="rId2"/>
    <sheet name="EDO VAR H P 2021" sheetId="4" state="hidden" r:id="rId3"/>
    <sheet name="EDO ANA ACT 2021" sheetId="5" state="hidden" r:id="rId4"/>
    <sheet name="EDO ANA DEU Y OTR PAS 2021" sheetId="6" state="hidden" r:id="rId5"/>
    <sheet name="EDO CAM S F 2021" sheetId="7" state="hidden" r:id="rId6"/>
    <sheet name="EDO FLU EFE 2021" sheetId="8" state="hidden" r:id="rId7"/>
    <sheet name="END NET 2021" sheetId="9" state="hidden" r:id="rId8"/>
    <sheet name="INT DEUDA 2021" sheetId="10" state="hidden" r:id="rId9"/>
    <sheet name="NOTAS EDO FIN 2021" sheetId="11" state="hidden" r:id="rId10"/>
    <sheet name="F-1 ESFD LDF 2021" sheetId="13" state="hidden" r:id="rId11"/>
    <sheet name="F-4 BAL PRES 2021" sheetId="14" state="hidden" r:id="rId12"/>
    <sheet name="EAI LDF 2021" sheetId="47" state="hidden" r:id="rId13"/>
    <sheet name="EAEPE LDF 2021" sheetId="48" state="hidden" r:id="rId14"/>
    <sheet name="EAEPE SPC 2021" sheetId="15" state="hidden" r:id="rId15"/>
    <sheet name="EDO ANA ING 2021" sheetId="29" state="hidden" r:id="rId16"/>
    <sheet name="EDO ANA E P E 2021 " sheetId="30" state="hidden" r:id="rId17"/>
    <sheet name="EAI INT 2021" sheetId="49" state="hidden" r:id="rId18"/>
    <sheet name="EAEPE INT 2021" sheetId="50" state="hidden" r:id="rId19"/>
    <sheet name="CLAS ECONOMICA 2021" sheetId="31" state="hidden" r:id="rId20"/>
    <sheet name="CLASF ADMNISTRATIVA MPIO 2021" sheetId="32" state="hidden" r:id="rId21"/>
    <sheet name="CLASF ADMNISTRATIVA DIF 2021" sheetId="33" state="hidden" r:id="rId22"/>
    <sheet name="CLASF ADMNISTRATIVA ODAS 2021" sheetId="34" state="hidden" r:id="rId23"/>
    <sheet name="CLASF ADMTVA IMCUFIDE 2021" sheetId="35" state="hidden" r:id="rId24"/>
    <sheet name="CLASF ADMNISTRATIVA IMJUVE 2021" sheetId="36" state="hidden" r:id="rId25"/>
    <sheet name="CLASF ADMNISTRATIVA IMM 2021" sheetId="37" state="hidden" r:id="rId26"/>
    <sheet name="CLASF FUNCIONAL 2021" sheetId="38" state="hidden" r:id="rId27"/>
    <sheet name="GTO XCAT PROG 2021" sheetId="39" state="hidden" r:id="rId28"/>
    <sheet name="INV B MUE 2021" sheetId="40" r:id="rId29"/>
    <sheet name="INV B INM 2021" sheetId="41" r:id="rId30"/>
    <sheet name="HOJA DE TRABAJO 2021" sheetId="42" r:id="rId31"/>
    <sheet name="CONCILIACIÓN 2021" sheetId="43" r:id="rId32"/>
    <sheet name="Altas y Bajas B INM 2021" sheetId="44" r:id="rId33"/>
    <sheet name="Altas y Bajas B M 2021" sheetId="45" r:id="rId34"/>
    <sheet name="INF OBRAS PROG 2021" sheetId="51" r:id="rId35"/>
    <sheet name="IACP 2021" sheetId="20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>#REF!</definedName>
    <definedName name="\k">'[1]93'!#REF!</definedName>
    <definedName name="\v">'[1]93'!#REF!</definedName>
    <definedName name="\z">'[1]93'!#REF!</definedName>
    <definedName name="_51321">#REF!</definedName>
    <definedName name="_ACAMBAY_DE_RUÍZ_CASTAÑEDA">#REF!</definedName>
    <definedName name="_ACOLMAN">#REF!</definedName>
    <definedName name="_ACULCO">#REF!</definedName>
    <definedName name="_ALMOLOYA_DE_ALQUISIRAS">#REF!</definedName>
    <definedName name="_ALMOLOYA_DE_JUÁREZ">#REF!</definedName>
    <definedName name="_ALMOLOYA_DEL_RÍO">#REF!</definedName>
    <definedName name="_AMANALCO">#REF!</definedName>
    <definedName name="_AMATEPEC">#REF!</definedName>
    <definedName name="_AMECAMECA">#REF!</definedName>
    <definedName name="_APAXCO">#REF!</definedName>
    <definedName name="_ATENCO">#REF!</definedName>
    <definedName name="_ATIZAPÁN">#REF!</definedName>
    <definedName name="_ATIZAPÁN_DE_ZARAGOZA">#REF!</definedName>
    <definedName name="_ATLACOMULCO">#REF!</definedName>
    <definedName name="_ATLAUTLA">#REF!</definedName>
    <definedName name="_AXAPUSCO">#REF!</definedName>
    <definedName name="_AYAPANGO">#REF!</definedName>
    <definedName name="_CALIMAYA">#REF!</definedName>
    <definedName name="_CAPULHUAC">#REF!</definedName>
    <definedName name="_CHALCO">#REF!</definedName>
    <definedName name="_CHAPA_DE_MOTA">#REF!</definedName>
    <definedName name="_CHAPULTEPEC">#REF!</definedName>
    <definedName name="_CHIAUTLA">#REF!</definedName>
    <definedName name="_CHICOLOAPAN">#REF!</definedName>
    <definedName name="_CHICONCUAC">#REF!</definedName>
    <definedName name="_CHIMALHUACÁN">#REF!</definedName>
    <definedName name="_COACALCO_DE_BERRIOZÁBAL">#REF!</definedName>
    <definedName name="_COATEPEC_HARINAS">#REF!</definedName>
    <definedName name="_COCOTITLÁN">#REF!</definedName>
    <definedName name="_COYOTEPEC">#REF!</definedName>
    <definedName name="_CUAUTITLÁN">#REF!</definedName>
    <definedName name="_CUAUTITLÁN_IZCALLI">#REF!</definedName>
    <definedName name="_DONATO_GUERRA">#REF!</definedName>
    <definedName name="_ECATEPEC_DE_MORELOS">#REF!</definedName>
    <definedName name="_ECATZINGO">#REF!</definedName>
    <definedName name="_EL_ORO">#REF!</definedName>
    <definedName name="_Fill" hidden="1">#REF!</definedName>
    <definedName name="_xlnm._FilterDatabase" localSheetId="18" hidden="1">'EAEPE INT 2021'!$A$11:$IP$942</definedName>
    <definedName name="_xlnm._FilterDatabase" localSheetId="17" hidden="1">'EAI INT 2021'!$A$11:$U$473</definedName>
    <definedName name="_xlnm._FilterDatabase" localSheetId="16" hidden="1">'EDO ANA E P E 2021 '!$B$12:$K$942</definedName>
    <definedName name="_xlnm._FilterDatabase" localSheetId="15" hidden="1">'EDO ANA ING 2021'!$B$11:$N$472</definedName>
    <definedName name="_xlnm._FilterDatabase" localSheetId="29" hidden="1">'INV B INM 2021'!$C$19:$BL$19</definedName>
    <definedName name="_xlnm._FilterDatabase" localSheetId="28" hidden="1">'INV B MUE 2021'!#REF!</definedName>
    <definedName name="_xlnm._FilterDatabase" localSheetId="9" hidden="1">'NOTAS EDO FIN 2021'!$A$7:$B$30</definedName>
    <definedName name="_HUEHUETOCA">#REF!</definedName>
    <definedName name="_HUEYPOXTLA">#REF!</definedName>
    <definedName name="_HUIXQUILUCAN">#REF!</definedName>
    <definedName name="_ISIDRO_FABELA">#REF!</definedName>
    <definedName name="_IXTAPALUCA">#REF!</definedName>
    <definedName name="_IXTAPAN_DE_LA_SAL">#REF!</definedName>
    <definedName name="_IXTAPAN_DEL_ORO">#REF!</definedName>
    <definedName name="_IXTLAHUACA">#REF!</definedName>
    <definedName name="_JALTENCO">#REF!</definedName>
    <definedName name="_JILOTEPEC">#REF!</definedName>
    <definedName name="_JILOTZINGO">#REF!</definedName>
    <definedName name="_JIQUIPILCO">#REF!</definedName>
    <definedName name="_JOCOTITLÁN">#REF!</definedName>
    <definedName name="_JOQUICINGO">#REF!</definedName>
    <definedName name="_JUCHITEPEC">#REF!</definedName>
    <definedName name="_Key1" hidden="1">[2]A!#REF!</definedName>
    <definedName name="_LA_PAZ">#REF!</definedName>
    <definedName name="_LERMA">#REF!</definedName>
    <definedName name="_LUVIANOS">#REF!</definedName>
    <definedName name="_MALINALCO">#REF!</definedName>
    <definedName name="_MELCHOR_OCAMPO">#REF!</definedName>
    <definedName name="_METEPEC">#REF!</definedName>
    <definedName name="_MEXICALTZINGO">#REF!</definedName>
    <definedName name="_MORELOS">#REF!</definedName>
    <definedName name="_NAUCALPAN_DE_JUÁREZ">#REF!</definedName>
    <definedName name="_NEXTLALPAN">#REF!</definedName>
    <definedName name="_NEZAHUALCÓYOTL">#REF!</definedName>
    <definedName name="_NICOLÁS_ROMERO">#REF!</definedName>
    <definedName name="_NOPALTEPEC">#REF!</definedName>
    <definedName name="_OCOYOACAC">#REF!</definedName>
    <definedName name="_OCUILAN">#REF!</definedName>
    <definedName name="_Order1" hidden="1">0</definedName>
    <definedName name="_Order2" hidden="1">255</definedName>
    <definedName name="_OTUMBA">#REF!</definedName>
    <definedName name="_OTZOLOAPAN">#REF!</definedName>
    <definedName name="_OTZOLOTEPEC">#REF!</definedName>
    <definedName name="_OZUMBA">#REF!</definedName>
    <definedName name="_PAPALOTLA">#REF!</definedName>
    <definedName name="_POLOTITLÁN">#REF!</definedName>
    <definedName name="_RAYÓN">#REF!</definedName>
    <definedName name="_SAN_ANTONIO_LA_ISLA">#REF!</definedName>
    <definedName name="_SAN_FELIPE_DEL_PROGRESO">#REF!</definedName>
    <definedName name="_SAN_JOSÉ_DEL_RINCÓN">#REF!</definedName>
    <definedName name="_SAN_MARTÍN_DE_LAS_PIRÁMIDES">#REF!</definedName>
    <definedName name="_SAN_MATEO_ATENCO">#REF!</definedName>
    <definedName name="_SAN_SIMÓN_DE_GUERRERO">#REF!</definedName>
    <definedName name="_SANTO_TOMÁS">#REF!</definedName>
    <definedName name="_SOYANIQUILPAN_DE_JUÁREZ">#REF!</definedName>
    <definedName name="_SULTEPEC">#REF!</definedName>
    <definedName name="_TECÁMAC">#REF!</definedName>
    <definedName name="_TEJUPILCO">#REF!</definedName>
    <definedName name="_TEMAMATLA">#REF!</definedName>
    <definedName name="_TEMASCALAPA">#REF!</definedName>
    <definedName name="_TEMASCALCINGO">#REF!</definedName>
    <definedName name="_TEMASCALTEPEC">#REF!</definedName>
    <definedName name="_TEMOAYA">#REF!</definedName>
    <definedName name="_TENANCINGO">#REF!</definedName>
    <definedName name="_TENANGO_DEL_AIRE">#REF!</definedName>
    <definedName name="_TENANGO_DEL_VALLE">#REF!</definedName>
    <definedName name="_TEOLOYUCAN">#REF!</definedName>
    <definedName name="_TEOTIHUACÁN">#REF!</definedName>
    <definedName name="_TEPETLAOXTOC">#REF!</definedName>
    <definedName name="_TEPETLIXPA">#REF!</definedName>
    <definedName name="_TEPOTZOTLÁN">#REF!</definedName>
    <definedName name="_TEQUIXQUIAC">#REF!</definedName>
    <definedName name="_TEXCALTITLÁN">#REF!</definedName>
    <definedName name="_TEXCALYACAC">#REF!</definedName>
    <definedName name="_TEXCOCO">#REF!</definedName>
    <definedName name="_TEZOYUCA">#REF!</definedName>
    <definedName name="_TIANGUISTENCO">#REF!</definedName>
    <definedName name="_TIMILPAN">#REF!</definedName>
    <definedName name="_TLALMANALCO">#REF!</definedName>
    <definedName name="_TLALNEPANTLA_DE_BAZ">#REF!</definedName>
    <definedName name="_TLATLAYA">#REF!</definedName>
    <definedName name="_TOLUCA">#REF!</definedName>
    <definedName name="_TONANITLA">#REF!</definedName>
    <definedName name="_TONATICO">#REF!</definedName>
    <definedName name="_TULTEPEC">#REF!</definedName>
    <definedName name="_TULTITLÁN">#REF!</definedName>
    <definedName name="_VALLE_DE_BRAVO">#REF!</definedName>
    <definedName name="_VALLE_DE_CHALCO_SOLIDARIDAD">#REF!</definedName>
    <definedName name="_VILLA_DE_ALLENDE">#REF!</definedName>
    <definedName name="_VILLA_DEL_CARBÓN">#REF!</definedName>
    <definedName name="_VILLA_GUERRERO">#REF!</definedName>
    <definedName name="_VILLA_VICTORIA">#REF!</definedName>
    <definedName name="_XALATLACO">#REF!</definedName>
    <definedName name="_XONACATLÁN">#REF!</definedName>
    <definedName name="_ZACAZONAPAN">#REF!</definedName>
    <definedName name="_ZACUALPAN">#REF!</definedName>
    <definedName name="_ZINACANTEPEC">#REF!</definedName>
    <definedName name="_ZUMPAHUACÁN">#REF!</definedName>
    <definedName name="_ZUMPANGO">#REF!</definedName>
    <definedName name="A">#REF!</definedName>
    <definedName name="A_impresión_IM">'[3]Crese-05'!$B$1:$N$14</definedName>
    <definedName name="aaaa">'[4]Crese-05'!$B$1:$N$14</definedName>
    <definedName name="Aguascalientes">[5]Listas!#REF!</definedName>
    <definedName name="AN">'[6]DCCOA-5A'!$B$1:$N$12</definedName>
    <definedName name="ANEXOS">'[3]Crese-05'!$B$1:$N$14</definedName>
    <definedName name="AÑO">[7]EAIP2012!#REF!</definedName>
    <definedName name="_xlnm.Print_Area" localSheetId="31">'CONCILIACIÓN 2021'!$A$1:$P$328</definedName>
    <definedName name="_xlnm.Print_Area" localSheetId="1">'EDO ACT COM 2021'!$A$1:$H$88</definedName>
    <definedName name="_xlnm.Print_Area" localSheetId="3">'EDO ANA ACT 2021'!$A$1:$H$59</definedName>
    <definedName name="_xlnm.Print_Area" localSheetId="5">'EDO CAM S F 2021'!$A$1:$E$78</definedName>
    <definedName name="_xlnm.Print_Area" localSheetId="6">'EDO FLU EFE 2021'!$A$1:$D$90</definedName>
    <definedName name="_xlnm.Print_Area" localSheetId="2">'EDO VAR H P 2021'!$A$1:$G$51</definedName>
    <definedName name="_xlnm.Print_Area" localSheetId="7">'END NET 2021'!$A$1:$J$53</definedName>
    <definedName name="_xlnm.Print_Area" localSheetId="0">'EST SIT FIN COM 2021'!$A$1:$K$162</definedName>
    <definedName name="_xlnm.Print_Area" localSheetId="10">'F-1 ESFD LDF 2021'!$B$1:$G$95</definedName>
    <definedName name="_xlnm.Print_Area" localSheetId="30">'HOJA DE TRABAJO 2021'!$B$2:$O$548</definedName>
    <definedName name="_xlnm.Print_Area" localSheetId="34">'INF OBRAS PROG 2021'!$A$1:$W$37</definedName>
    <definedName name="_xlnm.Print_Area" localSheetId="8">'INT DEUDA 2021'!$A$1:$I$73</definedName>
    <definedName name="_xlnm.Print_Area" localSheetId="29">'INV B INM 2021'!$A$1:$AI$59</definedName>
    <definedName name="_xlnm.Print_Area" localSheetId="28">'INV B MUE 2021'!$A$1:$AB$162</definedName>
    <definedName name="_xlnm.Print_Area">[8]REL93!#REF!</definedName>
    <definedName name="AUTORIZADO_MES">[7]EAIP2012!#REF!</definedName>
    <definedName name="b">[9]Tablas!#REF!</definedName>
    <definedName name="Baja_California">[5]Listas!#REF!</definedName>
    <definedName name="Baja_California_Sur">[5]Listas!#REF!</definedName>
    <definedName name="_xlnm.Database">#REF!</definedName>
    <definedName name="BERE">#REF!</definedName>
    <definedName name="CAEM">#REF!</definedName>
    <definedName name="Campeche">[5]Listas!#REF!</definedName>
    <definedName name="Chiapas">[5]Listas!#REF!</definedName>
    <definedName name="Chihuahua">[5]Listas!#REF!</definedName>
    <definedName name="cines">#REF!</definedName>
    <definedName name="Coahuila_de_Zaragoza">[5]Listas!#REF!</definedName>
    <definedName name="Colima">[5]Listas!#REF!</definedName>
    <definedName name="CUADRO" hidden="1">[10]POBLACION!$A$17:$A$146</definedName>
    <definedName name="cuadrosss">'[11]EDO POS FINAN'!#REF!</definedName>
    <definedName name="DDD">#REF!</definedName>
    <definedName name="depreciacion">#REF!</definedName>
    <definedName name="DEUDA_PUBLICA_DE_ENTIDADES_FEDERATIVAS_Y_MUNICIPIOS_POR_TIPO_DE_DEUDOR">#REF!</definedName>
    <definedName name="DFG">[12]Tablas!#REF!</definedName>
    <definedName name="DIA">[7]EAIP2012!#REF!</definedName>
    <definedName name="DIFERENCIAS">#N/A</definedName>
    <definedName name="Distrito">#REF!</definedName>
    <definedName name="Distrito_Federal">[5]Listas!#REF!</definedName>
    <definedName name="DSTRD">'[13]Crese-05'!$B$1:$N$14</definedName>
    <definedName name="Durango">[5]Listas!#REF!</definedName>
    <definedName name="e">#REF!</definedName>
    <definedName name="EDO_ACTIVCons1.1">[14]Tablas!#REF!</definedName>
    <definedName name="Endeudamiento" hidden="1">{"'Hoja1'!$C$7:$D$8","'Hoja1'!$C$7:$D$8"}</definedName>
    <definedName name="Entidad">[5]Listas!$A$2:$A$33</definedName>
    <definedName name="Entrante">INDIRECT(VLOOKUP(#REF!,#REF!,7,0))</definedName>
    <definedName name="ENTRANTE_Acambay_de_Ruiz_Castañeda">#REF!</definedName>
    <definedName name="ENTRANTE_Acolman">#REF!</definedName>
    <definedName name="ENTRANTE_Aculco">#REF!</definedName>
    <definedName name="ENTRANTE_Almoloya_de_Alquisiras">#REF!</definedName>
    <definedName name="ENTRANTE_Almoloya_de_Juárez">#REF!</definedName>
    <definedName name="ENTRANTE_Almoloya_del_Río">#REF!</definedName>
    <definedName name="ENTRANTE_Amanalco">#REF!</definedName>
    <definedName name="ENTRANTE_Amatepec">#REF!</definedName>
    <definedName name="ENTRANTE_Amecameca">#REF!</definedName>
    <definedName name="ENTRANTE_Apaxco">#REF!</definedName>
    <definedName name="ENTRANTE_Atenco">#REF!</definedName>
    <definedName name="ENTRANTE_Atizapán">#REF!</definedName>
    <definedName name="ENTRANTE_Atizapán_de_Zaragoza">#REF!</definedName>
    <definedName name="ENTRANTE_Atlacomulco">#REF!</definedName>
    <definedName name="ENTRANTE_Atlautla">#REF!</definedName>
    <definedName name="ENTRANTE_Axapusco">#REF!</definedName>
    <definedName name="ENTRANTE_Ayapango">#REF!</definedName>
    <definedName name="ENTRANTE_Calimaya">#REF!</definedName>
    <definedName name="ENTRANTE_Capulhuac">#REF!</definedName>
    <definedName name="ENTRANTE_Chalco">#REF!</definedName>
    <definedName name="ENTRANTE_Chapa_de_Mota">#REF!</definedName>
    <definedName name="ENTRANTE_Chapultepec">#REF!</definedName>
    <definedName name="ENTRANTE_Chiautla">#REF!</definedName>
    <definedName name="ENTRANTE_Chicoloapan">#REF!</definedName>
    <definedName name="ENTRANTE_Chiconcuac">#REF!</definedName>
    <definedName name="ENTRANTE_Chimalhuacán">#REF!</definedName>
    <definedName name="ENTRANTE_Coacalco_de_Berriozábal">#REF!</definedName>
    <definedName name="ENTRANTE_Coatepec_Harinas">#REF!</definedName>
    <definedName name="ENTRANTE_Cocotitlán">#REF!</definedName>
    <definedName name="ENTRANTE_Coyotepec">#REF!</definedName>
    <definedName name="ENTRANTE_Cuautitlán">#REF!</definedName>
    <definedName name="ENTRANTE_Cuautitlán_Izcalli">#REF!</definedName>
    <definedName name="ENTRANTE_Donato_Guerra">#REF!</definedName>
    <definedName name="ENTRANTE_Ecatepec_de_Morelos">#REF!</definedName>
    <definedName name="ENTRANTE_Ecatzingo">#REF!</definedName>
    <definedName name="ENTRANTE_El_Oro">#REF!</definedName>
    <definedName name="ENTRANTE_Huehuetoca">#REF!</definedName>
    <definedName name="ENTRANTE_Hueypoxtla">#REF!</definedName>
    <definedName name="ENTRANTE_Huixquilucan">#REF!</definedName>
    <definedName name="ENTRANTE_Isidro_Fabela">#REF!</definedName>
    <definedName name="ENTRANTE_Ixtapaluca">#REF!</definedName>
    <definedName name="ENTRANTE_Ixtapan_de_la_Sal">#REF!</definedName>
    <definedName name="ENTRANTE_Ixtapan_del_Oro">#REF!</definedName>
    <definedName name="ENTRANTE_Ixtlahuaca">#REF!</definedName>
    <definedName name="ENTRANTE_Jaltenco">#REF!</definedName>
    <definedName name="ENTRANTE_Jilotepec">#REF!</definedName>
    <definedName name="ENTRANTE_Jilotzingo">#REF!</definedName>
    <definedName name="ENTRANTE_Jiquipilco">#REF!</definedName>
    <definedName name="ENTRANTE_Jocotitlán">#REF!</definedName>
    <definedName name="ENTRANTE_Joquicingo">#REF!</definedName>
    <definedName name="ENTRANTE_Juchitepec">#REF!</definedName>
    <definedName name="ENTRANTE_La_Paz">#REF!</definedName>
    <definedName name="ENTRANTE_Lerma">#REF!</definedName>
    <definedName name="ENTRANTE_Luvianos">#REF!</definedName>
    <definedName name="ENTRANTE_Malinalco">#REF!</definedName>
    <definedName name="ENTRANTE_Melchor_Ocampo">#REF!</definedName>
    <definedName name="ENTRANTE_Metepec">#REF!</definedName>
    <definedName name="ENTRANTE_Mexicaltzingo">#REF!</definedName>
    <definedName name="ENTRANTE_Morelos">#REF!</definedName>
    <definedName name="ENTRANTE_Naucalpan_de_Juárez">#REF!</definedName>
    <definedName name="ENTRANTE_Nextlalpan">#REF!</definedName>
    <definedName name="ENTRANTE_Nezahualcóyotl">#REF!</definedName>
    <definedName name="ENTRANTE_Nicolás_Romero">#REF!</definedName>
    <definedName name="ENTRANTE_Nopaltepec">#REF!</definedName>
    <definedName name="ENTRANTE_Ocoyoacac">#REF!</definedName>
    <definedName name="ENTRANTE_Ocuilan">#REF!</definedName>
    <definedName name="ENTRANTE_Otumba">#REF!</definedName>
    <definedName name="ENTRANTE_Otzoloapan">#REF!</definedName>
    <definedName name="ENTRANTE_Otzolotepec">#REF!</definedName>
    <definedName name="ENTRANTE_Ozumba">#REF!</definedName>
    <definedName name="ENTRANTE_Papalotla">#REF!</definedName>
    <definedName name="ENTRANTE_Polotitlán">#REF!</definedName>
    <definedName name="ENTRANTE_Rayón">#REF!</definedName>
    <definedName name="ENTRANTE_San_Antonio_la_Isla">#REF!</definedName>
    <definedName name="ENTRANTE_San_Felipe_del_Progreso">#REF!</definedName>
    <definedName name="ENTRANTE_San_José_del_Rincón">#REF!</definedName>
    <definedName name="ENTRANTE_San_Martín_de_las_Pirámides">#REF!</definedName>
    <definedName name="ENTRANTE_San_Mateo_Atenco">#REF!</definedName>
    <definedName name="ENTRANTE_San_Simón_de_Guerrero">#REF!</definedName>
    <definedName name="ENTRANTE_Santo_Tomás">#REF!</definedName>
    <definedName name="ENTRANTE_Soyaniquilpan_de_Juárez">#REF!</definedName>
    <definedName name="ENTRANTE_Sultepec">#REF!</definedName>
    <definedName name="ENTRANTE_Tecámac">#REF!</definedName>
    <definedName name="ENTRANTE_Tejupilco">#REF!</definedName>
    <definedName name="ENTRANTE_Temamatla">#REF!</definedName>
    <definedName name="ENTRANTE_Temascalapa">#REF!</definedName>
    <definedName name="ENTRANTE_Temascalcingo">#REF!</definedName>
    <definedName name="ENTRANTE_Temascaltepec">#REF!</definedName>
    <definedName name="ENTRANTE_Temoaya">#REF!</definedName>
    <definedName name="ENTRANTE_Tenancingo">#REF!</definedName>
    <definedName name="ENTRANTE_Tenango_del_Aire">#REF!</definedName>
    <definedName name="ENTRANTE_Tenango_del_Valle">#REF!</definedName>
    <definedName name="ENTRANTE_Teoloyucán">#REF!</definedName>
    <definedName name="ENTRANTE_Teotihuacán">#REF!</definedName>
    <definedName name="ENTRANTE_Tepetlaoxtoc">#REF!</definedName>
    <definedName name="ENTRANTE_Tepetlixpa">#REF!</definedName>
    <definedName name="ENTRANTE_Tepotzotlán">#REF!</definedName>
    <definedName name="ENTRANTE_Tequixquiac">#REF!</definedName>
    <definedName name="ENTRANTE_Texcaltitlán">#REF!</definedName>
    <definedName name="ENTRANTE_Texcalyacac">#REF!</definedName>
    <definedName name="ENTRANTE_Texcoco">#REF!</definedName>
    <definedName name="ENTRANTE_Tezoyuca">#REF!</definedName>
    <definedName name="ENTRANTE_Tianguistenco">#REF!</definedName>
    <definedName name="ENTRANTE_Timilpan">#REF!</definedName>
    <definedName name="ENTRANTE_Tlalmanalco">#REF!</definedName>
    <definedName name="ENTRANTE_Tlalnepantla_de_Baz">#REF!</definedName>
    <definedName name="ENTRANTE_Tlatlaya">#REF!</definedName>
    <definedName name="ENTRANTE_Toluca">#REF!</definedName>
    <definedName name="ENTRANTE_Tonanitla">#REF!</definedName>
    <definedName name="ENTRANTE_Tonatico">#REF!</definedName>
    <definedName name="ENTRANTE_Tultepec">#REF!</definedName>
    <definedName name="ENTRANTE_Tultitlán">#REF!</definedName>
    <definedName name="ENTRANTE_Valle_de_Bravo">#REF!</definedName>
    <definedName name="ENTRANTE_Valle_de_Chalco_Solidaridad">#REF!</definedName>
    <definedName name="ENTRANTE_Villa_de_Allende">#REF!</definedName>
    <definedName name="ENTRANTE_Villa_del_Carbón">#REF!</definedName>
    <definedName name="ENTRANTE_Villa_Guerrero">#REF!</definedName>
    <definedName name="ENTRANTE_Villa_Victoria">#REF!</definedName>
    <definedName name="ENTRANTE_Xalatlaco">#REF!</definedName>
    <definedName name="ENTRANTE_Xonacatlán">#REF!</definedName>
    <definedName name="ENTRANTE_Zacazonapan">#REF!</definedName>
    <definedName name="ENTRANTE_Zacualpan">#REF!</definedName>
    <definedName name="ENTRANTE_Zinacantepec">#REF!</definedName>
    <definedName name="ENTRANTE_Zumpahuacán">#REF!</definedName>
    <definedName name="ENTRANTE_Zumpango">#REF!</definedName>
    <definedName name="ESTADO">[14]Tablas!#REF!</definedName>
    <definedName name="eter">#REF!</definedName>
    <definedName name="EVHP">[12]Tablas!#REF!</definedName>
    <definedName name="EWW">[12]Tablas!#REF!</definedName>
    <definedName name="fasdfas">#REF!</definedName>
    <definedName name="fdgfg">#REF!</definedName>
    <definedName name="FEC_GRAL">[7]EAIP2012!#REF!</definedName>
    <definedName name="FF">[12]Tablas!#REF!</definedName>
    <definedName name="FFFFFFFFFFFF">'[15]EDO POS FINAN'!#REF!</definedName>
    <definedName name="fgd">'[13]Crese-05'!$B$1:$N$14</definedName>
    <definedName name="fofof">#REF!</definedName>
    <definedName name="FOFOF1">#REF!</definedName>
    <definedName name="FOR">#REF!</definedName>
    <definedName name="FotoEdo._Mexico">OFFSET([16]BASE!$J$1,MATCH([16]ESTADOS!$U$19,[16]BASE!$A$2:$A$4,0),0,1,1)</definedName>
    <definedName name="FotoHidalgo">OFFSET([16]BASE!$I$1,MATCH([16]ESTADOS!$U$26,[16]BASE!$A$2:$A$4,0),0,1,1)</definedName>
    <definedName name="Fotopuebla">OFFSET([16]BASE!$B$1,MATCH([16]ESTADOS!$U$18,[16]BASE!$A$2:$A$4,0),0,1,1)</definedName>
    <definedName name="FotoVeracruz">OFFSET([16]BASE!$C$1,MATCH([16]ESTADOS!$U$23,[16]BASE!$A$2:$A$4,0),0,1,1)</definedName>
    <definedName name="FRDF">#REF!</definedName>
    <definedName name="gfhfd">#REF!</definedName>
    <definedName name="GH">[12]Tablas!#REF!</definedName>
    <definedName name="grupos_1">[17]FERNANDO!$A$10:$E$771</definedName>
    <definedName name="grupos_e">[17]FERNANDO!$A$10:$E$771</definedName>
    <definedName name="Guanajuato">[5]Listas!#REF!</definedName>
    <definedName name="Guerrero">[5]Listas!#REF!</definedName>
    <definedName name="GYG">'[13]Crese-05'!$B$1:$N$14</definedName>
    <definedName name="h">'[18]EDO POS FINAN'!$B$2:$S$43</definedName>
    <definedName name="HHH">[12]Tablas!#REF!</definedName>
    <definedName name="Hidalgo">[5]Listas!#REF!</definedName>
    <definedName name="hola">'[19]EDO POS FINAN'!#REF!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_EGRESOS">#REF!</definedName>
    <definedName name="indice" hidden="1">#REF!</definedName>
    <definedName name="ingre">[20]EG13!#REF!</definedName>
    <definedName name="ISRA">[14]Tablas!#REF!</definedName>
    <definedName name="j">[9]Tablas!#REF!</definedName>
    <definedName name="Jalisco">[5]Listas!#REF!</definedName>
    <definedName name="JKLJ">#REF!</definedName>
    <definedName name="KHJHGÑH">#REF!</definedName>
    <definedName name="KJK">#REF!</definedName>
    <definedName name="KJL">#REF!</definedName>
    <definedName name="KO">[14]Tablas!#REF!</definedName>
    <definedName name="L">#REF!</definedName>
    <definedName name="LLL">'[6]DCCOA-5A'!$B$1:$N$12</definedName>
    <definedName name="lol">#REF!</definedName>
    <definedName name="LOOLLLL">[21]Tablas!#REF!</definedName>
    <definedName name="LOP">[21]Tablas!#REF!</definedName>
    <definedName name="M">[12]Tablas!#REF!</definedName>
    <definedName name="mairopxs">[12]Tablas!#REF!</definedName>
    <definedName name="Mapa">INDIRECT([22]mapa!$S$3)</definedName>
    <definedName name="MES">[7]EAIP2012!#REF!</definedName>
    <definedName name="Michoacán_de_Ocampo">#REF!</definedName>
    <definedName name="MODIFICACIONES">#REF!</definedName>
    <definedName name="Morelos">[5]Listas!#REF!</definedName>
    <definedName name="MPIO">[7]EAIP2012!#REF!</definedName>
    <definedName name="Nayarit">[5]Listas!#REF!</definedName>
    <definedName name="NM">[12]Tablas!#REF!</definedName>
    <definedName name="NO_MPIO">[7]EAIP2012!#REF!</definedName>
    <definedName name="nuevaley">#REF!</definedName>
    <definedName name="Nuevo_León">[5]Listas!#REF!</definedName>
    <definedName name="ñ">#REF!</definedName>
    <definedName name="O">[9]Tablas!#REF!</definedName>
    <definedName name="Oaxaca">[5]Listas!#REF!</definedName>
    <definedName name="OBSE">#REF!</definedName>
    <definedName name="OBSERV">#REF!</definedName>
    <definedName name="OBSERVACION">#REF!</definedName>
    <definedName name="ojuguytf">#REF!</definedName>
    <definedName name="ok" hidden="1">[2]A!#REF!</definedName>
    <definedName name="otro" hidden="1">{"'Hoja1'!$C$7:$D$8","'Hoja1'!$C$7:$D$8"}</definedName>
    <definedName name="OUH">#REF!</definedName>
    <definedName name="ParPol">INDIRECT((VLOOKUP(#REF!,#REF!,6,FALSE)))</definedName>
    <definedName name="pp">[14]Tablas!#REF!</definedName>
    <definedName name="Ppto_Depcias">#REF!</definedName>
    <definedName name="Print_Area">[8]REL93!#REF!</definedName>
    <definedName name="PROP">[12]Tablas!#REF!</definedName>
    <definedName name="Puebla">[5]Listas!#REF!</definedName>
    <definedName name="q">#REF!</definedName>
    <definedName name="Querétaro">[5]Listas!#REF!</definedName>
    <definedName name="Quintana_Roo">[5]Listas!#REF!</definedName>
    <definedName name="RECAUDACIÓN_PUENTES_ESTATALES_Y_CARRETERAS_CONCESIONADAS">[23]CONCENTRADO!$K$23:$S$45</definedName>
    <definedName name="RECOM">#REF!</definedName>
    <definedName name="RECOMENDA">#REF!</definedName>
    <definedName name="res">'[24]EDO POS FINAN'!$B$2:$S$45</definedName>
    <definedName name="rrrrrrrr">#REF!</definedName>
    <definedName name="RYTY">#REF!</definedName>
    <definedName name="SALIENTE">INDIRECT(VLOOKUP(#REF!,#REF!,4,0))</definedName>
    <definedName name="SALIENTE_Acambay_de_Ruiz_Castañeda">#REF!</definedName>
    <definedName name="SALIENTE_Acolman">#REF!</definedName>
    <definedName name="SALIENTE_Aculco">#REF!</definedName>
    <definedName name="SALIENTE_Almoloya_de_Alquisiras">#REF!</definedName>
    <definedName name="SALIENTE_Almoloya_de_Juárez">#REF!</definedName>
    <definedName name="SALIENTE_Almoloya_del_Río">#REF!</definedName>
    <definedName name="SALIENTE_Amanalco">#REF!</definedName>
    <definedName name="SALIENTE_Amatepec">#REF!</definedName>
    <definedName name="SALIENTE_Amecameca">#REF!</definedName>
    <definedName name="SALIENTE_Apaxco">#REF!</definedName>
    <definedName name="SALIENTE_Atenco">#REF!</definedName>
    <definedName name="SALIENTE_Atizapán">#REF!</definedName>
    <definedName name="SALIENTE_Atizapán_de_Zaragoza">#REF!</definedName>
    <definedName name="SALIENTE_Atlacomulco">#REF!</definedName>
    <definedName name="SALIENTE_Atlautla">#REF!</definedName>
    <definedName name="SALIENTE_Axapusco">#REF!</definedName>
    <definedName name="SALIENTE_Ayapango">#REF!</definedName>
    <definedName name="SALIENTE_Calimaya">#REF!</definedName>
    <definedName name="SALIENTE_Capulhuac">#REF!</definedName>
    <definedName name="SALIENTE_Chalco">#REF!</definedName>
    <definedName name="SALIENTE_Chapa_de_Mota">#REF!</definedName>
    <definedName name="SALIENTE_Chapultepec">#REF!</definedName>
    <definedName name="SALIENTE_Chiautla">#REF!</definedName>
    <definedName name="SALIENTE_Chicoloapan">#REF!</definedName>
    <definedName name="SALIENTE_Chiconcuac">#REF!</definedName>
    <definedName name="SALIENTE_Chimalhuacán">#REF!</definedName>
    <definedName name="SALIENTE_Coacalco_de_Berriozábal">#REF!</definedName>
    <definedName name="SALIENTE_Coatepec_Harinas">#REF!</definedName>
    <definedName name="SALIENTE_Cocotitlán">#REF!</definedName>
    <definedName name="SALIENTE_Coyotepec">#REF!</definedName>
    <definedName name="SALIENTE_Cuautitlán">#REF!</definedName>
    <definedName name="SALIENTE_Cuautitlán_Izcalli">#REF!</definedName>
    <definedName name="SALIENTE_Donato_Guerra">#REF!</definedName>
    <definedName name="SALIENTE_Ecatepec_de_Morelos">#REF!</definedName>
    <definedName name="SALIENTE_Ecatzingo">#REF!</definedName>
    <definedName name="SALIENTE_El_Oro">#REF!</definedName>
    <definedName name="SALIENTE_Huehuetoca">#REF!</definedName>
    <definedName name="SALIENTE_Hueypoxtla">#REF!</definedName>
    <definedName name="SALIENTE_Huixquilucan">#REF!</definedName>
    <definedName name="SALIENTE_Isidro_Fabela">#REF!</definedName>
    <definedName name="SALIENTE_Ixtapaluca">#REF!</definedName>
    <definedName name="SALIENTE_Ixtapan_de_la_Sal">#REF!</definedName>
    <definedName name="SALIENTE_Ixtapan_del_Oro">#REF!</definedName>
    <definedName name="SALIENTE_Ixtlahuaca">#REF!</definedName>
    <definedName name="SALIENTE_Jaltenco">#REF!</definedName>
    <definedName name="SALIENTE_Jilotepec">#REF!</definedName>
    <definedName name="SALIENTE_Jilotzingo">#REF!</definedName>
    <definedName name="SALIENTE_Jiquipilco">#REF!</definedName>
    <definedName name="SALIENTE_Jocotitlán">#REF!</definedName>
    <definedName name="SALIENTE_Joquicingo">#REF!</definedName>
    <definedName name="SALIENTE_Juchitepec">#REF!</definedName>
    <definedName name="SALIENTE_La_Paz">#REF!</definedName>
    <definedName name="SALIENTE_Lerma">#REF!</definedName>
    <definedName name="SALIENTE_Luvianos">#REF!</definedName>
    <definedName name="SALIENTE_Malinalco">#REF!</definedName>
    <definedName name="SALIENTE_Melchor_Ocampo">#REF!</definedName>
    <definedName name="SALIENTE_Metepec">#REF!</definedName>
    <definedName name="SALIENTE_Mexicaltzingo">#REF!</definedName>
    <definedName name="SALIENTE_Morelos">#REF!</definedName>
    <definedName name="SALIENTE_Naucalpan_de_Juárez">#REF!</definedName>
    <definedName name="SALIENTE_Nextlalpan">#REF!</definedName>
    <definedName name="SALIENTE_Nezahualcóyotl">#REF!</definedName>
    <definedName name="SALIENTE_Nicolás_Romero">#REF!</definedName>
    <definedName name="SALIENTE_Nopaltepec">#REF!</definedName>
    <definedName name="SALIENTE_Ocoyoacac">#REF!</definedName>
    <definedName name="SALIENTE_Ocuilan">#REF!</definedName>
    <definedName name="SALIENTE_Otumba">#REF!</definedName>
    <definedName name="SALIENTE_Otzoloapan">#REF!</definedName>
    <definedName name="SALIENTE_Otzolotepec">#REF!</definedName>
    <definedName name="SALIENTE_Ozumba">#REF!</definedName>
    <definedName name="SALIENTE_Papalotla">#REF!</definedName>
    <definedName name="SALIENTE_Polotitlán">#REF!</definedName>
    <definedName name="SALIENTE_Rayón">#REF!</definedName>
    <definedName name="SALIENTE_San_Antonio_la_Isla">#REF!</definedName>
    <definedName name="SALIENTE_San_Felipe_del_Progreso">#REF!</definedName>
    <definedName name="SALIENTE_San_José_del_Rincón">#REF!</definedName>
    <definedName name="SALIENTE_San_Martín_de_las_Pirámides">#REF!</definedName>
    <definedName name="SALIENTE_San_Mateo_Atenco">#REF!</definedName>
    <definedName name="SALIENTE_San_Simón_de_Guerrero">#REF!</definedName>
    <definedName name="SALIENTE_Santo_Tomás">#REF!</definedName>
    <definedName name="SALIENTE_Soyaniquilpan_de_Juárez">#REF!</definedName>
    <definedName name="SALIENTE_Sultepec">#REF!</definedName>
    <definedName name="SALIENTE_Tecámac">#REF!</definedName>
    <definedName name="SALIENTE_Tejupilco">#REF!</definedName>
    <definedName name="SALIENTE_Temamatla">#REF!</definedName>
    <definedName name="SALIENTE_Temascalapa">#REF!</definedName>
    <definedName name="SALIENTE_Temascalcingo">#REF!</definedName>
    <definedName name="SALIENTE_Temascaltepec">#REF!</definedName>
    <definedName name="SALIENTE_Temoaya">#REF!</definedName>
    <definedName name="SALIENTE_Tenancingo">#REF!</definedName>
    <definedName name="SALIENTE_Tenango_del_Aire">#REF!</definedName>
    <definedName name="SALIENTE_Tenango_del_Valle">#REF!</definedName>
    <definedName name="SALIENTE_Teoloyucán">#REF!</definedName>
    <definedName name="SALIENTE_Teotihuacán">#REF!</definedName>
    <definedName name="SALIENTE_Tepetlaoxtoc">#REF!</definedName>
    <definedName name="SALIENTE_Tepetlixpa">#REF!</definedName>
    <definedName name="SALIENTE_Tepotzotlán">#REF!</definedName>
    <definedName name="SALIENTE_Tequixquiac">#REF!</definedName>
    <definedName name="SALIENTE_Texcaltitlán">#REF!</definedName>
    <definedName name="SALIENTE_Texcalyacac">#REF!</definedName>
    <definedName name="SALIENTE_Texcoco">#REF!</definedName>
    <definedName name="SALIENTE_Tezoyuca">#REF!</definedName>
    <definedName name="SALIENTE_Tianguistenco">#REF!</definedName>
    <definedName name="SALIENTE_Timilpan">#REF!</definedName>
    <definedName name="SALIENTE_Tlalmanalco">#REF!</definedName>
    <definedName name="SALIENTE_Tlalnepantla_de_Baz">#REF!</definedName>
    <definedName name="SALIENTE_Tlatlaya">#REF!</definedName>
    <definedName name="SALIENTE_Toluca">#REF!</definedName>
    <definedName name="SALIENTE_Tonanitla">#REF!</definedName>
    <definedName name="SALIENTE_Tonatico">#REF!</definedName>
    <definedName name="SALIENTE_Tultepec">#REF!</definedName>
    <definedName name="SALIENTE_Tultitlán">#REF!</definedName>
    <definedName name="SALIENTE_Valle_de_Bravo">#REF!</definedName>
    <definedName name="SALIENTE_Valle_de_Chalco_Solidaridad">#REF!</definedName>
    <definedName name="SALIENTE_Villa_de_Allende">#REF!</definedName>
    <definedName name="SALIENTE_Villa_del_Carbón">#REF!</definedName>
    <definedName name="SALIENTE_Villa_Guerrero">#REF!</definedName>
    <definedName name="SALIENTE_Villa_Victoria">#REF!</definedName>
    <definedName name="SALIENTE_Xalatlaco">#REF!</definedName>
    <definedName name="SALIENTE_Xonacatlán">#REF!</definedName>
    <definedName name="SALIENTE_Zacazonapan">#REF!</definedName>
    <definedName name="SALIENTE_Zacualpan">#REF!</definedName>
    <definedName name="SALIENTE_Zinacantepec">#REF!</definedName>
    <definedName name="SALIENTE_Zumpahuacán">#REF!</definedName>
    <definedName name="SALIENTE_Zumpango">#REF!</definedName>
    <definedName name="San_Luis_Potosí">[5]Listas!#REF!</definedName>
    <definedName name="Seleccionado">[25]datos!$AF$3</definedName>
    <definedName name="Sinaloa">[5]Listas!#REF!</definedName>
    <definedName name="Sonora">[5]Listas!#REF!</definedName>
    <definedName name="SUB">#REF!</definedName>
    <definedName name="SUBA">[12]Tablas!#REF!</definedName>
    <definedName name="suba2">[14]Tablas!#REF!</definedName>
    <definedName name="Tabasco">[5]Listas!#REF!</definedName>
    <definedName name="Tamaulipas">[5]Listas!#REF!</definedName>
    <definedName name="thalia">'[24]EDO POS FINAN'!$B$2:$S$45</definedName>
    <definedName name="_xlnm.Print_Titles" localSheetId="18">'EAEPE INT 2021'!$9:$11</definedName>
    <definedName name="_xlnm.Print_Titles" localSheetId="17">'EAI INT 2021'!$8:$10</definedName>
    <definedName name="_xlnm.Print_Titles" localSheetId="16">'EDO ANA E P E 2021 '!$9:$11</definedName>
    <definedName name="_xlnm.Print_Titles" localSheetId="15">'EDO ANA ING 2021'!$8:$10</definedName>
    <definedName name="_xlnm.Print_Titles" localSheetId="10">'F-1 ESFD LDF 2021'!$2:$12</definedName>
    <definedName name="_xlnm.Print_Titles" localSheetId="29">'INV B INM 2021'!$5:$18</definedName>
    <definedName name="Títulos_a_imprimir_IM">'[26]EDO POS FINAN'!#REF!</definedName>
    <definedName name="Tlaxcala">[5]Listas!#REF!</definedName>
    <definedName name="todos">#REF!</definedName>
    <definedName name="tonod" hidden="1">{"'Hoja1'!$C$7:$D$8","'Hoja1'!$C$7:$D$8"}</definedName>
    <definedName name="toño">#REF!</definedName>
    <definedName name="topo">INDIRECT((VLOOKUP(#REF!,[27]topo!$B$2:$E$126,4,0)))</definedName>
    <definedName name="Transf.">#REF!</definedName>
    <definedName name="tras">[5]Listas!#REF!</definedName>
    <definedName name="traspasos">#REF!</definedName>
    <definedName name="TRY">[12]Tablas!#REF!</definedName>
    <definedName name="tu">#REF!</definedName>
    <definedName name="TYYY">#REF!</definedName>
    <definedName name="u">[9]Tablas!#REF!</definedName>
    <definedName name="USMO">#REF!</definedName>
    <definedName name="VARIABLES">#N/A</definedName>
    <definedName name="Veracruz">[5]Listas!#REF!</definedName>
    <definedName name="w">#REF!</definedName>
    <definedName name="ws">#REF!</definedName>
    <definedName name="x">#REF!</definedName>
    <definedName name="xxx">'[24]EDO POS FINAN'!$B$2:$S$45</definedName>
    <definedName name="y">'[28]EDO POS FINAN'!$B$2:$S$45</definedName>
    <definedName name="ya" hidden="1">{"'Hoja1'!$C$7:$D$8","'Hoja1'!$C$7:$D$8"}</definedName>
    <definedName name="yo" hidden="1">{"'Hoja1'!$C$7:$D$8","'Hoja1'!$C$7:$D$8"}</definedName>
    <definedName name="Yucatán">[5]Listas!#REF!</definedName>
    <definedName name="yuyu">#REF!</definedName>
    <definedName name="Z_05A24B3F_0046_4A93_964B_C8E884CA78A3_.wvu.FilterData" localSheetId="18" hidden="1">'EAEPE INT 2021'!$A$11:$IP$942</definedName>
    <definedName name="Z_05A24B3F_0046_4A93_964B_C8E884CA78A3_.wvu.FilterData" localSheetId="17" hidden="1">'EAI INT 2021'!$A$10:$U$378</definedName>
    <definedName name="Z_05A24B3F_0046_4A93_964B_C8E884CA78A3_.wvu.FilterData" localSheetId="16" hidden="1">'EDO ANA E P E 2021 '!$A$11:$IS$942</definedName>
    <definedName name="Z_05A24B3F_0046_4A93_964B_C8E884CA78A3_.wvu.FilterData" localSheetId="15" hidden="1">'EDO ANA ING 2021'!$A$10:$W$378</definedName>
    <definedName name="Z_05A24B3F_0046_4A93_964B_C8E884CA78A3_.wvu.FilterData" localSheetId="29" hidden="1">'INV B INM 2021'!$C$19:$BL$19</definedName>
    <definedName name="Z_05A24B3F_0046_4A93_964B_C8E884CA78A3_.wvu.FilterData" localSheetId="28" hidden="1">'INV B MUE 2021'!#REF!</definedName>
    <definedName name="Z_05A24B3F_0046_4A93_964B_C8E884CA78A3_.wvu.FilterData" localSheetId="9" hidden="1">'NOTAS EDO FIN 2021'!$A$7:$B$30</definedName>
    <definedName name="Z_05A24B3F_0046_4A93_964B_C8E884CA78A3_.wvu.PrintArea" localSheetId="31" hidden="1">'CONCILIACIÓN 2021'!$A$2:$P$66</definedName>
    <definedName name="Z_05A24B3F_0046_4A93_964B_C8E884CA78A3_.wvu.PrintArea" localSheetId="1" hidden="1">'EDO ACT COM 2021'!$B$2:$H$85</definedName>
    <definedName name="Z_05A24B3F_0046_4A93_964B_C8E884CA78A3_.wvu.PrintArea" localSheetId="3" hidden="1">'EDO ANA ACT 2021'!$A$1:$H$59</definedName>
    <definedName name="Z_05A24B3F_0046_4A93_964B_C8E884CA78A3_.wvu.PrintArea" localSheetId="5" hidden="1">'EDO CAM S F 2021'!$B$2:$E$73</definedName>
    <definedName name="Z_05A24B3F_0046_4A93_964B_C8E884CA78A3_.wvu.PrintArea" localSheetId="2" hidden="1">'EDO VAR H P 2021'!$B$2:$G$51</definedName>
    <definedName name="Z_05A24B3F_0046_4A93_964B_C8E884CA78A3_.wvu.PrintArea" localSheetId="7" hidden="1">'END NET 2021'!$A$1:$I$52</definedName>
    <definedName name="Z_05A24B3F_0046_4A93_964B_C8E884CA78A3_.wvu.PrintArea" localSheetId="0" hidden="1">'EST SIT FIN COM 2021'!$B$2:$K$154</definedName>
    <definedName name="Z_05A24B3F_0046_4A93_964B_C8E884CA78A3_.wvu.PrintArea" localSheetId="10" hidden="1">'F-1 ESFD LDF 2021'!$B$1:$G$95</definedName>
    <definedName name="Z_05A24B3F_0046_4A93_964B_C8E884CA78A3_.wvu.PrintArea" localSheetId="30" hidden="1">'HOJA DE TRABAJO 2021'!$B$2:$O$80</definedName>
    <definedName name="Z_05A24B3F_0046_4A93_964B_C8E884CA78A3_.wvu.PrintArea" localSheetId="8" hidden="1">'INT DEUDA 2021'!$A$1:$H$70</definedName>
    <definedName name="Z_05A24B3F_0046_4A93_964B_C8E884CA78A3_.wvu.PrintArea" localSheetId="29" hidden="1">'INV B INM 2021'!$A$1:$AI$59</definedName>
    <definedName name="Z_05A24B3F_0046_4A93_964B_C8E884CA78A3_.wvu.PrintArea" localSheetId="28" hidden="1">'INV B MUE 2021'!$A$1:$AC$162</definedName>
    <definedName name="Z_05A24B3F_0046_4A93_964B_C8E884CA78A3_.wvu.PrintTitles" localSheetId="18" hidden="1">'EAEPE INT 2021'!$9:$11</definedName>
    <definedName name="Z_05A24B3F_0046_4A93_964B_C8E884CA78A3_.wvu.PrintTitles" localSheetId="17" hidden="1">'EAI INT 2021'!$8:$10</definedName>
    <definedName name="Z_05A24B3F_0046_4A93_964B_C8E884CA78A3_.wvu.PrintTitles" localSheetId="16" hidden="1">'EDO ANA E P E 2021 '!$9:$11</definedName>
    <definedName name="Z_05A24B3F_0046_4A93_964B_C8E884CA78A3_.wvu.PrintTitles" localSheetId="15" hidden="1">'EDO ANA ING 2021'!$8:$10</definedName>
    <definedName name="Z_05A24B3F_0046_4A93_964B_C8E884CA78A3_.wvu.PrintTitles" localSheetId="10" hidden="1">'F-1 ESFD LDF 2021'!$2:$12</definedName>
    <definedName name="Z_05A24B3F_0046_4A93_964B_C8E884CA78A3_.wvu.PrintTitles" localSheetId="29" hidden="1">'INV B INM 2021'!$5:$18</definedName>
    <definedName name="Z_05A24B3F_0046_4A93_964B_C8E884CA78A3_.wvu.Rows" localSheetId="23" hidden="1">'CLASF ADMTVA IMCUFIDE 2021'!$13:$13</definedName>
    <definedName name="Z_05A24B3F_0046_4A93_964B_C8E884CA78A3_.wvu.Rows" localSheetId="1" hidden="1">'EDO ACT COM 2021'!$89:$89</definedName>
    <definedName name="Z_05A24B3F_0046_4A93_964B_C8E884CA78A3_.wvu.Rows" localSheetId="0" hidden="1">'EST SIT FIN COM 2021'!$9:$57</definedName>
    <definedName name="Z_05A24B3F_0046_4A93_964B_C8E884CA78A3_.wvu.Rows" localSheetId="27" hidden="1">'GTO XCAT PROG 2021'!$18:$22,'GTO XCAT PROG 2021'!$77:$92</definedName>
    <definedName name="Z_AB7C7113_F865_4779_9FA4_3A0AD2C9E93A_.wvu.FilterData" localSheetId="18" hidden="1">'EAEPE INT 2021'!$A$11:$IP$942</definedName>
    <definedName name="Z_AB7C7113_F865_4779_9FA4_3A0AD2C9E93A_.wvu.FilterData" localSheetId="17" hidden="1">'EAI INT 2021'!$A$10:$U$378</definedName>
    <definedName name="Z_AB7C7113_F865_4779_9FA4_3A0AD2C9E93A_.wvu.FilterData" localSheetId="16" hidden="1">'EDO ANA E P E 2021 '!$A$11:$IS$942</definedName>
    <definedName name="Z_AB7C7113_F865_4779_9FA4_3A0AD2C9E93A_.wvu.FilterData" localSheetId="15" hidden="1">'EDO ANA ING 2021'!$A$10:$W$378</definedName>
    <definedName name="Z_AB7C7113_F865_4779_9FA4_3A0AD2C9E93A_.wvu.FilterData" localSheetId="29" hidden="1">'INV B INM 2021'!$C$19:$BL$19</definedName>
    <definedName name="Z_AB7C7113_F865_4779_9FA4_3A0AD2C9E93A_.wvu.FilterData" localSheetId="28" hidden="1">'INV B MUE 2021'!#REF!</definedName>
    <definedName name="Z_AB7C7113_F865_4779_9FA4_3A0AD2C9E93A_.wvu.FilterData" localSheetId="9" hidden="1">'NOTAS EDO FIN 2021'!$A$7:$B$30</definedName>
    <definedName name="Z_AB7C7113_F865_4779_9FA4_3A0AD2C9E93A_.wvu.PrintArea" localSheetId="31" hidden="1">'CONCILIACIÓN 2021'!$A$2:$P$66</definedName>
    <definedName name="Z_AB7C7113_F865_4779_9FA4_3A0AD2C9E93A_.wvu.PrintArea" localSheetId="1" hidden="1">'EDO ACT COM 2021'!$B$2:$H$85</definedName>
    <definedName name="Z_AB7C7113_F865_4779_9FA4_3A0AD2C9E93A_.wvu.PrintArea" localSheetId="3" hidden="1">'EDO ANA ACT 2021'!$A$1:$H$59</definedName>
    <definedName name="Z_AB7C7113_F865_4779_9FA4_3A0AD2C9E93A_.wvu.PrintArea" localSheetId="5" hidden="1">'EDO CAM S F 2021'!$B$2:$E$73</definedName>
    <definedName name="Z_AB7C7113_F865_4779_9FA4_3A0AD2C9E93A_.wvu.PrintArea" localSheetId="2" hidden="1">'EDO VAR H P 2021'!$B$2:$G$51</definedName>
    <definedName name="Z_AB7C7113_F865_4779_9FA4_3A0AD2C9E93A_.wvu.PrintArea" localSheetId="7" hidden="1">'END NET 2021'!$A$1:$I$52</definedName>
    <definedName name="Z_AB7C7113_F865_4779_9FA4_3A0AD2C9E93A_.wvu.PrintArea" localSheetId="0" hidden="1">'EST SIT FIN COM 2021'!$B$2:$K$154</definedName>
    <definedName name="Z_AB7C7113_F865_4779_9FA4_3A0AD2C9E93A_.wvu.PrintArea" localSheetId="10" hidden="1">'F-1 ESFD LDF 2021'!$B$1:$G$95</definedName>
    <definedName name="Z_AB7C7113_F865_4779_9FA4_3A0AD2C9E93A_.wvu.PrintArea" localSheetId="30" hidden="1">'HOJA DE TRABAJO 2021'!$B$2:$O$80</definedName>
    <definedName name="Z_AB7C7113_F865_4779_9FA4_3A0AD2C9E93A_.wvu.PrintArea" localSheetId="8" hidden="1">'INT DEUDA 2021'!$A$1:$H$70</definedName>
    <definedName name="Z_AB7C7113_F865_4779_9FA4_3A0AD2C9E93A_.wvu.PrintArea" localSheetId="29" hidden="1">'INV B INM 2021'!$A$1:$AI$59</definedName>
    <definedName name="Z_AB7C7113_F865_4779_9FA4_3A0AD2C9E93A_.wvu.PrintArea" localSheetId="28" hidden="1">'INV B MUE 2021'!$A$1:$AC$162</definedName>
    <definedName name="Z_AB7C7113_F865_4779_9FA4_3A0AD2C9E93A_.wvu.PrintTitles" localSheetId="18" hidden="1">'EAEPE INT 2021'!$9:$11</definedName>
    <definedName name="Z_AB7C7113_F865_4779_9FA4_3A0AD2C9E93A_.wvu.PrintTitles" localSheetId="17" hidden="1">'EAI INT 2021'!$8:$10</definedName>
    <definedName name="Z_AB7C7113_F865_4779_9FA4_3A0AD2C9E93A_.wvu.PrintTitles" localSheetId="16" hidden="1">'EDO ANA E P E 2021 '!$9:$11</definedName>
    <definedName name="Z_AB7C7113_F865_4779_9FA4_3A0AD2C9E93A_.wvu.PrintTitles" localSheetId="15" hidden="1">'EDO ANA ING 2021'!$8:$10</definedName>
    <definedName name="Z_AB7C7113_F865_4779_9FA4_3A0AD2C9E93A_.wvu.PrintTitles" localSheetId="10" hidden="1">'F-1 ESFD LDF 2021'!$2:$12</definedName>
    <definedName name="Z_AB7C7113_F865_4779_9FA4_3A0AD2C9E93A_.wvu.PrintTitles" localSheetId="29" hidden="1">'INV B INM 2021'!$5:$18</definedName>
    <definedName name="Z_AB7C7113_F865_4779_9FA4_3A0AD2C9E93A_.wvu.Rows" localSheetId="23" hidden="1">'CLASF ADMTVA IMCUFIDE 2021'!$13:$13</definedName>
    <definedName name="Z_AB7C7113_F865_4779_9FA4_3A0AD2C9E93A_.wvu.Rows" localSheetId="1" hidden="1">'EDO ACT COM 2021'!$89:$89</definedName>
    <definedName name="Z_AB7C7113_F865_4779_9FA4_3A0AD2C9E93A_.wvu.Rows" localSheetId="0" hidden="1">'EST SIT FIN COM 2021'!$9:$57</definedName>
    <definedName name="Z_AB7C7113_F865_4779_9FA4_3A0AD2C9E93A_.wvu.Rows" localSheetId="27" hidden="1">'GTO XCAT PROG 2021'!$18:$22,'GTO XCAT PROG 2021'!$77:$92</definedName>
    <definedName name="Zacatecas">[5]Listas!#REF!</definedName>
    <definedName name="ZINA">#REF!</definedName>
    <definedName name="zz">'[29]EDO POS FINAN'!$B$2:$S$43</definedName>
  </definedNames>
  <calcPr calcId="162913"/>
  <customWorkbookViews>
    <customWorkbookView name="JAIRO CARBAJAL RODRIGUEZ - Vista personalizada" guid="{AB7C7113-F865-4779-9FA4-3A0AD2C9E93A}" mergeInterval="0" personalView="1" maximized="1" xWindow="-8" yWindow="-8" windowWidth="1936" windowHeight="1056" tabRatio="863" activeSheetId="1"/>
    <customWorkbookView name="ESTHER RAMIREZ DOMINGUEZ - Vista personalizada" guid="{05A24B3F-0046-4A93-964B-C8E884CA78A3}" mergeInterval="0" personalView="1" maximized="1" xWindow="-8" yWindow="-8" windowWidth="1936" windowHeight="1056" tabRatio="863" activeSheetId="29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5" i="45" l="1"/>
  <c r="K45" i="45" l="1"/>
  <c r="L301" i="43" l="1"/>
  <c r="F301" i="43"/>
  <c r="L220" i="43"/>
  <c r="F220" i="43"/>
  <c r="L139" i="43"/>
  <c r="F110" i="43"/>
  <c r="F139" i="43" s="1"/>
  <c r="W32" i="41" l="1"/>
  <c r="W40" i="41"/>
  <c r="Q40" i="41"/>
  <c r="Q32" i="41"/>
  <c r="J9" i="8" l="1"/>
  <c r="G18" i="3" l="1"/>
  <c r="G16" i="3"/>
  <c r="G17" i="3"/>
  <c r="J10" i="8" l="1"/>
  <c r="H938" i="50" l="1"/>
  <c r="G938" i="50"/>
  <c r="F938" i="50"/>
  <c r="E938" i="50"/>
  <c r="E937" i="50" s="1"/>
  <c r="H937" i="50"/>
  <c r="G937" i="50"/>
  <c r="F937" i="50"/>
  <c r="H935" i="50"/>
  <c r="G935" i="50"/>
  <c r="G932" i="50" s="1"/>
  <c r="F935" i="50"/>
  <c r="F932" i="50" s="1"/>
  <c r="E935" i="50"/>
  <c r="E932" i="50" s="1"/>
  <c r="H933" i="50"/>
  <c r="G933" i="50"/>
  <c r="F933" i="50"/>
  <c r="E933" i="50"/>
  <c r="H929" i="50"/>
  <c r="H928" i="50" s="1"/>
  <c r="G929" i="50"/>
  <c r="G928" i="50" s="1"/>
  <c r="F929" i="50"/>
  <c r="E929" i="50"/>
  <c r="F928" i="50"/>
  <c r="E928" i="50"/>
  <c r="H926" i="50"/>
  <c r="G926" i="50"/>
  <c r="F926" i="50"/>
  <c r="E926" i="50"/>
  <c r="H924" i="50"/>
  <c r="G924" i="50"/>
  <c r="F924" i="50"/>
  <c r="E924" i="50"/>
  <c r="E923" i="50" s="1"/>
  <c r="H923" i="50"/>
  <c r="G923" i="50"/>
  <c r="F923" i="50"/>
  <c r="H921" i="50"/>
  <c r="H918" i="50" s="1"/>
  <c r="G921" i="50"/>
  <c r="F921" i="50"/>
  <c r="E921" i="50"/>
  <c r="H919" i="50"/>
  <c r="G919" i="50"/>
  <c r="G918" i="50" s="1"/>
  <c r="F919" i="50"/>
  <c r="F918" i="50" s="1"/>
  <c r="E919" i="50"/>
  <c r="E918" i="50" s="1"/>
  <c r="H916" i="50"/>
  <c r="G916" i="50"/>
  <c r="F916" i="50"/>
  <c r="E916" i="50"/>
  <c r="H914" i="50"/>
  <c r="G914" i="50"/>
  <c r="F914" i="50"/>
  <c r="E914" i="50"/>
  <c r="H912" i="50"/>
  <c r="G912" i="50"/>
  <c r="F912" i="50"/>
  <c r="E912" i="50"/>
  <c r="H910" i="50"/>
  <c r="G910" i="50"/>
  <c r="F910" i="50"/>
  <c r="E910" i="50"/>
  <c r="H908" i="50"/>
  <c r="G908" i="50"/>
  <c r="F908" i="50"/>
  <c r="E908" i="50"/>
  <c r="H906" i="50"/>
  <c r="G906" i="50"/>
  <c r="F906" i="50"/>
  <c r="E906" i="50"/>
  <c r="H904" i="50"/>
  <c r="G904" i="50"/>
  <c r="F904" i="50"/>
  <c r="F901" i="50" s="1"/>
  <c r="E904" i="50"/>
  <c r="H902" i="50"/>
  <c r="G902" i="50"/>
  <c r="F902" i="50"/>
  <c r="E902" i="50"/>
  <c r="H901" i="50"/>
  <c r="G901" i="50"/>
  <c r="H899" i="50"/>
  <c r="G899" i="50"/>
  <c r="F899" i="50"/>
  <c r="E899" i="50"/>
  <c r="H897" i="50"/>
  <c r="G897" i="50"/>
  <c r="F897" i="50"/>
  <c r="E897" i="50"/>
  <c r="H895" i="50"/>
  <c r="G895" i="50"/>
  <c r="F895" i="50"/>
  <c r="E895" i="50"/>
  <c r="H893" i="50"/>
  <c r="G893" i="50"/>
  <c r="F893" i="50"/>
  <c r="E893" i="50"/>
  <c r="H891" i="50"/>
  <c r="G891" i="50"/>
  <c r="F891" i="50"/>
  <c r="E891" i="50"/>
  <c r="H889" i="50"/>
  <c r="G889" i="50"/>
  <c r="F889" i="50"/>
  <c r="E889" i="50"/>
  <c r="H887" i="50"/>
  <c r="G887" i="50"/>
  <c r="F887" i="50"/>
  <c r="E887" i="50"/>
  <c r="H884" i="50"/>
  <c r="H883" i="50" s="1"/>
  <c r="G884" i="50"/>
  <c r="G883" i="50" s="1"/>
  <c r="F884" i="50"/>
  <c r="E884" i="50"/>
  <c r="F883" i="50"/>
  <c r="H879" i="50"/>
  <c r="G879" i="50"/>
  <c r="F879" i="50"/>
  <c r="E879" i="50"/>
  <c r="H877" i="50"/>
  <c r="G877" i="50"/>
  <c r="G874" i="50" s="1"/>
  <c r="F877" i="50"/>
  <c r="F874" i="50" s="1"/>
  <c r="E877" i="50"/>
  <c r="H875" i="50"/>
  <c r="G875" i="50"/>
  <c r="F875" i="50"/>
  <c r="E875" i="50"/>
  <c r="E874" i="50" s="1"/>
  <c r="H874" i="50"/>
  <c r="H872" i="50"/>
  <c r="G872" i="50"/>
  <c r="F872" i="50"/>
  <c r="E872" i="50"/>
  <c r="H870" i="50"/>
  <c r="G870" i="50"/>
  <c r="F870" i="50"/>
  <c r="E870" i="50"/>
  <c r="H867" i="50"/>
  <c r="G867" i="50"/>
  <c r="F867" i="50"/>
  <c r="E867" i="50"/>
  <c r="H865" i="50"/>
  <c r="G865" i="50"/>
  <c r="G862" i="50" s="1"/>
  <c r="F865" i="50"/>
  <c r="F862" i="50" s="1"/>
  <c r="E865" i="50"/>
  <c r="H863" i="50"/>
  <c r="G863" i="50"/>
  <c r="F863" i="50"/>
  <c r="E863" i="50"/>
  <c r="E862" i="50" s="1"/>
  <c r="H862" i="50"/>
  <c r="H860" i="50"/>
  <c r="G860" i="50"/>
  <c r="F860" i="50"/>
  <c r="E860" i="50"/>
  <c r="H858" i="50"/>
  <c r="G858" i="50"/>
  <c r="F858" i="50"/>
  <c r="E858" i="50"/>
  <c r="H856" i="50"/>
  <c r="G856" i="50"/>
  <c r="F856" i="50"/>
  <c r="E856" i="50"/>
  <c r="H853" i="50"/>
  <c r="G853" i="50"/>
  <c r="F853" i="50"/>
  <c r="E853" i="50"/>
  <c r="H851" i="50"/>
  <c r="G851" i="50"/>
  <c r="F851" i="50"/>
  <c r="E851" i="50"/>
  <c r="H849" i="50"/>
  <c r="G849" i="50"/>
  <c r="G848" i="50" s="1"/>
  <c r="F849" i="50"/>
  <c r="E849" i="50"/>
  <c r="H848" i="50"/>
  <c r="H881" i="50" s="1"/>
  <c r="H844" i="50"/>
  <c r="G844" i="50"/>
  <c r="F844" i="50"/>
  <c r="E844" i="50"/>
  <c r="H842" i="50"/>
  <c r="G842" i="50"/>
  <c r="F842" i="50"/>
  <c r="E842" i="50"/>
  <c r="H840" i="50"/>
  <c r="G840" i="50"/>
  <c r="F840" i="50"/>
  <c r="F839" i="50" s="1"/>
  <c r="E840" i="50"/>
  <c r="E839" i="50" s="1"/>
  <c r="H839" i="50"/>
  <c r="G839" i="50"/>
  <c r="H837" i="50"/>
  <c r="G837" i="50"/>
  <c r="F837" i="50"/>
  <c r="E837" i="50"/>
  <c r="H835" i="50"/>
  <c r="G835" i="50"/>
  <c r="F835" i="50"/>
  <c r="E835" i="50"/>
  <c r="E834" i="50" s="1"/>
  <c r="H834" i="50"/>
  <c r="G834" i="50"/>
  <c r="F834" i="50"/>
  <c r="H832" i="50"/>
  <c r="G832" i="50"/>
  <c r="F832" i="50"/>
  <c r="E832" i="50"/>
  <c r="H830" i="50"/>
  <c r="G830" i="50"/>
  <c r="F830" i="50"/>
  <c r="E830" i="50"/>
  <c r="H828" i="50"/>
  <c r="G828" i="50"/>
  <c r="F828" i="50"/>
  <c r="E828" i="50"/>
  <c r="H826" i="50"/>
  <c r="G826" i="50"/>
  <c r="F826" i="50"/>
  <c r="E826" i="50"/>
  <c r="H824" i="50"/>
  <c r="G824" i="50"/>
  <c r="F824" i="50"/>
  <c r="E824" i="50"/>
  <c r="H822" i="50"/>
  <c r="G822" i="50"/>
  <c r="F822" i="50"/>
  <c r="E822" i="50"/>
  <c r="H820" i="50"/>
  <c r="G820" i="50"/>
  <c r="F820" i="50"/>
  <c r="E820" i="50"/>
  <c r="H818" i="50"/>
  <c r="G818" i="50"/>
  <c r="F818" i="50"/>
  <c r="E818" i="50"/>
  <c r="H816" i="50"/>
  <c r="G816" i="50"/>
  <c r="G815" i="50" s="1"/>
  <c r="F816" i="50"/>
  <c r="F815" i="50" s="1"/>
  <c r="E816" i="50"/>
  <c r="E815" i="50" s="1"/>
  <c r="H815" i="50"/>
  <c r="H813" i="50"/>
  <c r="G813" i="50"/>
  <c r="F813" i="50"/>
  <c r="E813" i="50"/>
  <c r="H811" i="50"/>
  <c r="G811" i="50"/>
  <c r="F811" i="50"/>
  <c r="E811" i="50"/>
  <c r="H809" i="50"/>
  <c r="G809" i="50"/>
  <c r="F809" i="50"/>
  <c r="E809" i="50"/>
  <c r="H807" i="50"/>
  <c r="G807" i="50"/>
  <c r="F807" i="50"/>
  <c r="E807" i="50"/>
  <c r="H805" i="50"/>
  <c r="G805" i="50"/>
  <c r="F805" i="50"/>
  <c r="E805" i="50"/>
  <c r="H803" i="50"/>
  <c r="G803" i="50"/>
  <c r="F803" i="50"/>
  <c r="E803" i="50"/>
  <c r="H801" i="50"/>
  <c r="G801" i="50"/>
  <c r="F801" i="50"/>
  <c r="E801" i="50"/>
  <c r="H799" i="50"/>
  <c r="G799" i="50"/>
  <c r="F799" i="50"/>
  <c r="F796" i="50" s="1"/>
  <c r="E799" i="50"/>
  <c r="E796" i="50" s="1"/>
  <c r="H797" i="50"/>
  <c r="G797" i="50"/>
  <c r="F797" i="50"/>
  <c r="E797" i="50"/>
  <c r="H796" i="50"/>
  <c r="G796" i="50"/>
  <c r="H792" i="50"/>
  <c r="G792" i="50"/>
  <c r="F792" i="50"/>
  <c r="E792" i="50"/>
  <c r="H790" i="50"/>
  <c r="G790" i="50"/>
  <c r="F790" i="50"/>
  <c r="E790" i="50"/>
  <c r="H788" i="50"/>
  <c r="G788" i="50"/>
  <c r="F788" i="50"/>
  <c r="E788" i="50"/>
  <c r="H786" i="50"/>
  <c r="G786" i="50"/>
  <c r="F786" i="50"/>
  <c r="E786" i="50"/>
  <c r="H784" i="50"/>
  <c r="G784" i="50"/>
  <c r="F784" i="50"/>
  <c r="E784" i="50"/>
  <c r="H782" i="50"/>
  <c r="H781" i="50" s="1"/>
  <c r="G782" i="50"/>
  <c r="G781" i="50" s="1"/>
  <c r="F782" i="50"/>
  <c r="E782" i="50"/>
  <c r="E781" i="50" s="1"/>
  <c r="H779" i="50"/>
  <c r="G779" i="50"/>
  <c r="F779" i="50"/>
  <c r="E779" i="50"/>
  <c r="H777" i="50"/>
  <c r="G777" i="50"/>
  <c r="F777" i="50"/>
  <c r="E777" i="50"/>
  <c r="H775" i="50"/>
  <c r="G775" i="50"/>
  <c r="F775" i="50"/>
  <c r="E775" i="50"/>
  <c r="H773" i="50"/>
  <c r="G773" i="50"/>
  <c r="F773" i="50"/>
  <c r="E773" i="50"/>
  <c r="H771" i="50"/>
  <c r="G771" i="50"/>
  <c r="F771" i="50"/>
  <c r="E771" i="50"/>
  <c r="H769" i="50"/>
  <c r="G769" i="50"/>
  <c r="F769" i="50"/>
  <c r="E769" i="50"/>
  <c r="H767" i="50"/>
  <c r="G767" i="50"/>
  <c r="F767" i="50"/>
  <c r="E767" i="50"/>
  <c r="H765" i="50"/>
  <c r="G765" i="50"/>
  <c r="F765" i="50"/>
  <c r="E765" i="50"/>
  <c r="H763" i="50"/>
  <c r="H762" i="50" s="1"/>
  <c r="G763" i="50"/>
  <c r="F763" i="50"/>
  <c r="E763" i="50"/>
  <c r="E762" i="50" s="1"/>
  <c r="G762" i="50"/>
  <c r="F762" i="50"/>
  <c r="H757" i="50"/>
  <c r="G757" i="50"/>
  <c r="F757" i="50"/>
  <c r="E757" i="50"/>
  <c r="E753" i="50" s="1"/>
  <c r="H754" i="50"/>
  <c r="H753" i="50" s="1"/>
  <c r="G754" i="50"/>
  <c r="F754" i="50"/>
  <c r="E754" i="50"/>
  <c r="G753" i="50"/>
  <c r="F753" i="50"/>
  <c r="H749" i="50"/>
  <c r="G749" i="50"/>
  <c r="F749" i="50"/>
  <c r="E749" i="50"/>
  <c r="H747" i="50"/>
  <c r="H746" i="50" s="1"/>
  <c r="G747" i="50"/>
  <c r="F747" i="50"/>
  <c r="F746" i="50" s="1"/>
  <c r="E747" i="50"/>
  <c r="E746" i="50"/>
  <c r="H744" i="50"/>
  <c r="G744" i="50"/>
  <c r="F744" i="50"/>
  <c r="E744" i="50"/>
  <c r="H742" i="50"/>
  <c r="G742" i="50"/>
  <c r="F742" i="50"/>
  <c r="E742" i="50"/>
  <c r="H740" i="50"/>
  <c r="G740" i="50"/>
  <c r="F740" i="50"/>
  <c r="E740" i="50"/>
  <c r="H738" i="50"/>
  <c r="G738" i="50"/>
  <c r="F738" i="50"/>
  <c r="E738" i="50"/>
  <c r="H736" i="50"/>
  <c r="G736" i="50"/>
  <c r="F736" i="50"/>
  <c r="E736" i="50"/>
  <c r="H734" i="50"/>
  <c r="G734" i="50"/>
  <c r="F734" i="50"/>
  <c r="E734" i="50"/>
  <c r="H732" i="50"/>
  <c r="G732" i="50"/>
  <c r="F732" i="50"/>
  <c r="E732" i="50"/>
  <c r="H730" i="50"/>
  <c r="G730" i="50"/>
  <c r="G729" i="50" s="1"/>
  <c r="F730" i="50"/>
  <c r="E730" i="50"/>
  <c r="H729" i="50"/>
  <c r="H727" i="50"/>
  <c r="G727" i="50"/>
  <c r="F727" i="50"/>
  <c r="E727" i="50"/>
  <c r="H725" i="50"/>
  <c r="G725" i="50"/>
  <c r="F725" i="50"/>
  <c r="E725" i="50"/>
  <c r="H716" i="50"/>
  <c r="G716" i="50"/>
  <c r="F716" i="50"/>
  <c r="E716" i="50"/>
  <c r="H706" i="50"/>
  <c r="G706" i="50"/>
  <c r="F706" i="50"/>
  <c r="E706" i="50"/>
  <c r="H704" i="50"/>
  <c r="G704" i="50"/>
  <c r="F704" i="50"/>
  <c r="E704" i="50"/>
  <c r="H694" i="50"/>
  <c r="G694" i="50"/>
  <c r="F694" i="50"/>
  <c r="E694" i="50"/>
  <c r="H684" i="50"/>
  <c r="H681" i="50" s="1"/>
  <c r="G684" i="50"/>
  <c r="G681" i="50" s="1"/>
  <c r="F684" i="50"/>
  <c r="E684" i="50"/>
  <c r="H682" i="50"/>
  <c r="G682" i="50"/>
  <c r="F682" i="50"/>
  <c r="E682" i="50"/>
  <c r="F681" i="50"/>
  <c r="H677" i="50"/>
  <c r="G677" i="50"/>
  <c r="F677" i="50"/>
  <c r="E677" i="50"/>
  <c r="H675" i="50"/>
  <c r="G675" i="50"/>
  <c r="F675" i="50"/>
  <c r="E675" i="50"/>
  <c r="H673" i="50"/>
  <c r="G673" i="50"/>
  <c r="F673" i="50"/>
  <c r="E673" i="50"/>
  <c r="H671" i="50"/>
  <c r="G671" i="50"/>
  <c r="F671" i="50"/>
  <c r="E671" i="50"/>
  <c r="H669" i="50"/>
  <c r="G669" i="50"/>
  <c r="F669" i="50"/>
  <c r="E669" i="50"/>
  <c r="H667" i="50"/>
  <c r="G667" i="50"/>
  <c r="F667" i="50"/>
  <c r="E667" i="50"/>
  <c r="H665" i="50"/>
  <c r="G665" i="50"/>
  <c r="F665" i="50"/>
  <c r="E665" i="50"/>
  <c r="H663" i="50"/>
  <c r="G663" i="50"/>
  <c r="F663" i="50"/>
  <c r="E663" i="50"/>
  <c r="H661" i="50"/>
  <c r="G661" i="50"/>
  <c r="F661" i="50"/>
  <c r="E661" i="50"/>
  <c r="E660" i="50" s="1"/>
  <c r="H660" i="50"/>
  <c r="G660" i="50"/>
  <c r="F660" i="50"/>
  <c r="H656" i="50"/>
  <c r="G656" i="50"/>
  <c r="F656" i="50"/>
  <c r="E656" i="50"/>
  <c r="H654" i="50"/>
  <c r="G654" i="50"/>
  <c r="F654" i="50"/>
  <c r="E654" i="50"/>
  <c r="H652" i="50"/>
  <c r="G652" i="50"/>
  <c r="G649" i="50" s="1"/>
  <c r="F652" i="50"/>
  <c r="E652" i="50"/>
  <c r="H650" i="50"/>
  <c r="G650" i="50"/>
  <c r="F650" i="50"/>
  <c r="E650" i="50"/>
  <c r="H647" i="50"/>
  <c r="G647" i="50"/>
  <c r="F647" i="50"/>
  <c r="E647" i="50"/>
  <c r="H645" i="50"/>
  <c r="G645" i="50"/>
  <c r="F645" i="50"/>
  <c r="E645" i="50"/>
  <c r="H643" i="50"/>
  <c r="G643" i="50"/>
  <c r="F643" i="50"/>
  <c r="E643" i="50"/>
  <c r="H641" i="50"/>
  <c r="G641" i="50"/>
  <c r="F641" i="50"/>
  <c r="E641" i="50"/>
  <c r="H639" i="50"/>
  <c r="G639" i="50"/>
  <c r="F639" i="50"/>
  <c r="E639" i="50"/>
  <c r="H637" i="50"/>
  <c r="G637" i="50"/>
  <c r="F637" i="50"/>
  <c r="E637" i="50"/>
  <c r="H635" i="50"/>
  <c r="G635" i="50"/>
  <c r="F635" i="50"/>
  <c r="E635" i="50"/>
  <c r="H633" i="50"/>
  <c r="G633" i="50"/>
  <c r="F633" i="50"/>
  <c r="F630" i="50" s="1"/>
  <c r="E633" i="50"/>
  <c r="H631" i="50"/>
  <c r="G631" i="50"/>
  <c r="F631" i="50"/>
  <c r="E631" i="50"/>
  <c r="E630" i="50"/>
  <c r="H626" i="50"/>
  <c r="G626" i="50"/>
  <c r="F626" i="50"/>
  <c r="E626" i="50"/>
  <c r="H624" i="50"/>
  <c r="G624" i="50"/>
  <c r="F624" i="50"/>
  <c r="E624" i="50"/>
  <c r="H622" i="50"/>
  <c r="G622" i="50"/>
  <c r="F622" i="50"/>
  <c r="E622" i="50"/>
  <c r="H620" i="50"/>
  <c r="G620" i="50"/>
  <c r="F620" i="50"/>
  <c r="E620" i="50"/>
  <c r="H618" i="50"/>
  <c r="G618" i="50"/>
  <c r="F618" i="50"/>
  <c r="E618" i="50"/>
  <c r="H616" i="50"/>
  <c r="G616" i="50"/>
  <c r="F616" i="50"/>
  <c r="E616" i="50"/>
  <c r="H613" i="50"/>
  <c r="G613" i="50"/>
  <c r="F613" i="50"/>
  <c r="E613" i="50"/>
  <c r="H611" i="50"/>
  <c r="G611" i="50"/>
  <c r="F611" i="50"/>
  <c r="E611" i="50"/>
  <c r="H608" i="50"/>
  <c r="G608" i="50"/>
  <c r="F608" i="50"/>
  <c r="E608" i="50"/>
  <c r="H607" i="50"/>
  <c r="G607" i="50"/>
  <c r="F607" i="50"/>
  <c r="E607" i="50"/>
  <c r="H605" i="50"/>
  <c r="G605" i="50"/>
  <c r="F605" i="50"/>
  <c r="E605" i="50"/>
  <c r="H603" i="50"/>
  <c r="G603" i="50"/>
  <c r="F603" i="50"/>
  <c r="E603" i="50"/>
  <c r="H601" i="50"/>
  <c r="G601" i="50"/>
  <c r="F601" i="50"/>
  <c r="E601" i="50"/>
  <c r="H599" i="50"/>
  <c r="G599" i="50"/>
  <c r="F599" i="50"/>
  <c r="E599" i="50"/>
  <c r="H597" i="50"/>
  <c r="G597" i="50"/>
  <c r="F597" i="50"/>
  <c r="E597" i="50"/>
  <c r="H594" i="50"/>
  <c r="H593" i="50" s="1"/>
  <c r="G594" i="50"/>
  <c r="G593" i="50" s="1"/>
  <c r="F594" i="50"/>
  <c r="F593" i="50" s="1"/>
  <c r="E594" i="50"/>
  <c r="E593" i="50" s="1"/>
  <c r="H591" i="50"/>
  <c r="G591" i="50"/>
  <c r="F591" i="50"/>
  <c r="E591" i="50"/>
  <c r="H589" i="50"/>
  <c r="G589" i="50"/>
  <c r="F589" i="50"/>
  <c r="F588" i="50" s="1"/>
  <c r="E589" i="50"/>
  <c r="E588" i="50" s="1"/>
  <c r="H588" i="50"/>
  <c r="G588" i="50"/>
  <c r="H586" i="50"/>
  <c r="G586" i="50"/>
  <c r="F586" i="50"/>
  <c r="E586" i="50"/>
  <c r="H584" i="50"/>
  <c r="G584" i="50"/>
  <c r="F584" i="50"/>
  <c r="E584" i="50"/>
  <c r="H582" i="50"/>
  <c r="G582" i="50"/>
  <c r="F582" i="50"/>
  <c r="F579" i="50" s="1"/>
  <c r="E582" i="50"/>
  <c r="H580" i="50"/>
  <c r="H579" i="50" s="1"/>
  <c r="G580" i="50"/>
  <c r="G579" i="50" s="1"/>
  <c r="F580" i="50"/>
  <c r="E580" i="50"/>
  <c r="E579" i="50"/>
  <c r="H576" i="50"/>
  <c r="G576" i="50"/>
  <c r="F576" i="50"/>
  <c r="E576" i="50"/>
  <c r="H574" i="50"/>
  <c r="G574" i="50"/>
  <c r="F574" i="50"/>
  <c r="E574" i="50"/>
  <c r="H572" i="50"/>
  <c r="G572" i="50"/>
  <c r="F572" i="50"/>
  <c r="E572" i="50"/>
  <c r="H568" i="50"/>
  <c r="G568" i="50"/>
  <c r="F568" i="50"/>
  <c r="E568" i="50"/>
  <c r="H566" i="50"/>
  <c r="G566" i="50"/>
  <c r="F566" i="50"/>
  <c r="E566" i="50"/>
  <c r="H563" i="50"/>
  <c r="G563" i="50"/>
  <c r="F563" i="50"/>
  <c r="E563" i="50"/>
  <c r="E562" i="50" s="1"/>
  <c r="H562" i="50"/>
  <c r="G562" i="50"/>
  <c r="H558" i="50"/>
  <c r="G558" i="50"/>
  <c r="F558" i="50"/>
  <c r="E558" i="50"/>
  <c r="H556" i="50"/>
  <c r="G556" i="50"/>
  <c r="F556" i="50"/>
  <c r="E556" i="50"/>
  <c r="H554" i="50"/>
  <c r="G554" i="50"/>
  <c r="G553" i="50" s="1"/>
  <c r="F554" i="50"/>
  <c r="F553" i="50" s="1"/>
  <c r="E554" i="50"/>
  <c r="E553" i="50" s="1"/>
  <c r="H553" i="50"/>
  <c r="H551" i="50"/>
  <c r="G551" i="50"/>
  <c r="F551" i="50"/>
  <c r="E551" i="50"/>
  <c r="H549" i="50"/>
  <c r="G549" i="50"/>
  <c r="F549" i="50"/>
  <c r="E549" i="50"/>
  <c r="H547" i="50"/>
  <c r="G547" i="50"/>
  <c r="F547" i="50"/>
  <c r="E547" i="50"/>
  <c r="H544" i="50"/>
  <c r="G544" i="50"/>
  <c r="F544" i="50"/>
  <c r="E544" i="50"/>
  <c r="H542" i="50"/>
  <c r="G542" i="50"/>
  <c r="F542" i="50"/>
  <c r="E542" i="50"/>
  <c r="E541" i="50" s="1"/>
  <c r="H541" i="50"/>
  <c r="G541" i="50"/>
  <c r="F541" i="50"/>
  <c r="H539" i="50"/>
  <c r="G539" i="50"/>
  <c r="F539" i="50"/>
  <c r="E539" i="50"/>
  <c r="E538" i="50" s="1"/>
  <c r="H538" i="50"/>
  <c r="G538" i="50"/>
  <c r="F538" i="50"/>
  <c r="H536" i="50"/>
  <c r="G536" i="50"/>
  <c r="F536" i="50"/>
  <c r="E536" i="50"/>
  <c r="H534" i="50"/>
  <c r="G534" i="50"/>
  <c r="F534" i="50"/>
  <c r="E534" i="50"/>
  <c r="H532" i="50"/>
  <c r="G532" i="50"/>
  <c r="F532" i="50"/>
  <c r="E532" i="50"/>
  <c r="H530" i="50"/>
  <c r="G530" i="50"/>
  <c r="F530" i="50"/>
  <c r="E530" i="50"/>
  <c r="H528" i="50"/>
  <c r="G528" i="50"/>
  <c r="F528" i="50"/>
  <c r="E528" i="50"/>
  <c r="H526" i="50"/>
  <c r="G526" i="50"/>
  <c r="F526" i="50"/>
  <c r="E526" i="50"/>
  <c r="H525" i="50"/>
  <c r="G525" i="50"/>
  <c r="F525" i="50"/>
  <c r="E525" i="50"/>
  <c r="H522" i="50"/>
  <c r="G522" i="50"/>
  <c r="F522" i="50"/>
  <c r="E522" i="50"/>
  <c r="H520" i="50"/>
  <c r="G520" i="50"/>
  <c r="F520" i="50"/>
  <c r="E520" i="50"/>
  <c r="H518" i="50"/>
  <c r="H517" i="50" s="1"/>
  <c r="G518" i="50"/>
  <c r="G517" i="50" s="1"/>
  <c r="F518" i="50"/>
  <c r="F517" i="50" s="1"/>
  <c r="E518" i="50"/>
  <c r="E517" i="50" s="1"/>
  <c r="H514" i="50"/>
  <c r="G514" i="50"/>
  <c r="F514" i="50"/>
  <c r="E514" i="50"/>
  <c r="H512" i="50"/>
  <c r="G512" i="50"/>
  <c r="F512" i="50"/>
  <c r="E512" i="50"/>
  <c r="H510" i="50"/>
  <c r="G510" i="50"/>
  <c r="F510" i="50"/>
  <c r="E510" i="50"/>
  <c r="H507" i="50"/>
  <c r="G507" i="50"/>
  <c r="F507" i="50"/>
  <c r="E507" i="50"/>
  <c r="H505" i="50"/>
  <c r="G505" i="50"/>
  <c r="F505" i="50"/>
  <c r="E505" i="50"/>
  <c r="H502" i="50"/>
  <c r="G502" i="50"/>
  <c r="F502" i="50"/>
  <c r="E502" i="50"/>
  <c r="H498" i="50"/>
  <c r="G498" i="50"/>
  <c r="F498" i="50"/>
  <c r="E498" i="50"/>
  <c r="H491" i="50"/>
  <c r="H490" i="50" s="1"/>
  <c r="G491" i="50"/>
  <c r="G490" i="50" s="1"/>
  <c r="F491" i="50"/>
  <c r="F490" i="50" s="1"/>
  <c r="E491" i="50"/>
  <c r="E490" i="50" s="1"/>
  <c r="H485" i="50"/>
  <c r="G485" i="50"/>
  <c r="F485" i="50"/>
  <c r="E485" i="50"/>
  <c r="H481" i="50"/>
  <c r="G481" i="50"/>
  <c r="F481" i="50"/>
  <c r="E481" i="50"/>
  <c r="H479" i="50"/>
  <c r="G479" i="50"/>
  <c r="F479" i="50"/>
  <c r="E479" i="50"/>
  <c r="H477" i="50"/>
  <c r="G477" i="50"/>
  <c r="F477" i="50"/>
  <c r="E477" i="50"/>
  <c r="H475" i="50"/>
  <c r="G475" i="50"/>
  <c r="F475" i="50"/>
  <c r="E475" i="50"/>
  <c r="H473" i="50"/>
  <c r="G473" i="50"/>
  <c r="F473" i="50"/>
  <c r="E473" i="50"/>
  <c r="H471" i="50"/>
  <c r="G471" i="50"/>
  <c r="F471" i="50"/>
  <c r="E471" i="50"/>
  <c r="H469" i="50"/>
  <c r="G469" i="50"/>
  <c r="F469" i="50"/>
  <c r="E469" i="50"/>
  <c r="E466" i="50" s="1"/>
  <c r="H467" i="50"/>
  <c r="H466" i="50" s="1"/>
  <c r="G467" i="50"/>
  <c r="G466" i="50" s="1"/>
  <c r="F467" i="50"/>
  <c r="F466" i="50" s="1"/>
  <c r="E467" i="50"/>
  <c r="H464" i="50"/>
  <c r="G464" i="50"/>
  <c r="F464" i="50"/>
  <c r="E464" i="50"/>
  <c r="H462" i="50"/>
  <c r="G462" i="50"/>
  <c r="F462" i="50"/>
  <c r="E462" i="50"/>
  <c r="H460" i="50"/>
  <c r="G460" i="50"/>
  <c r="F460" i="50"/>
  <c r="E460" i="50"/>
  <c r="H458" i="50"/>
  <c r="G458" i="50"/>
  <c r="F458" i="50"/>
  <c r="E458" i="50"/>
  <c r="E455" i="50" s="1"/>
  <c r="H456" i="50"/>
  <c r="H455" i="50" s="1"/>
  <c r="G456" i="50"/>
  <c r="G455" i="50" s="1"/>
  <c r="F456" i="50"/>
  <c r="F455" i="50" s="1"/>
  <c r="E456" i="50"/>
  <c r="H453" i="50"/>
  <c r="G453" i="50"/>
  <c r="F453" i="50"/>
  <c r="E453" i="50"/>
  <c r="H451" i="50"/>
  <c r="G451" i="50"/>
  <c r="F451" i="50"/>
  <c r="E451" i="50"/>
  <c r="H449" i="50"/>
  <c r="G449" i="50"/>
  <c r="F449" i="50"/>
  <c r="E449" i="50"/>
  <c r="H447" i="50"/>
  <c r="G447" i="50"/>
  <c r="F447" i="50"/>
  <c r="E447" i="50"/>
  <c r="H445" i="50"/>
  <c r="G445" i="50"/>
  <c r="F445" i="50"/>
  <c r="E445" i="50"/>
  <c r="H443" i="50"/>
  <c r="G443" i="50"/>
  <c r="F443" i="50"/>
  <c r="E443" i="50"/>
  <c r="H441" i="50"/>
  <c r="G441" i="50"/>
  <c r="F441" i="50"/>
  <c r="E441" i="50"/>
  <c r="H439" i="50"/>
  <c r="G439" i="50"/>
  <c r="F439" i="50"/>
  <c r="E439" i="50"/>
  <c r="H437" i="50"/>
  <c r="G437" i="50"/>
  <c r="F437" i="50"/>
  <c r="E437" i="50"/>
  <c r="H436" i="50"/>
  <c r="G436" i="50"/>
  <c r="F436" i="50"/>
  <c r="E436" i="50"/>
  <c r="H425" i="50"/>
  <c r="G425" i="50"/>
  <c r="F425" i="50"/>
  <c r="E425" i="50"/>
  <c r="H421" i="50"/>
  <c r="G421" i="50"/>
  <c r="F421" i="50"/>
  <c r="E421" i="50"/>
  <c r="H419" i="50"/>
  <c r="G419" i="50"/>
  <c r="F419" i="50"/>
  <c r="E419" i="50"/>
  <c r="H417" i="50"/>
  <c r="G417" i="50"/>
  <c r="F417" i="50"/>
  <c r="E417" i="50"/>
  <c r="H415" i="50"/>
  <c r="G415" i="50"/>
  <c r="F415" i="50"/>
  <c r="E415" i="50"/>
  <c r="H412" i="50"/>
  <c r="G412" i="50"/>
  <c r="F412" i="50"/>
  <c r="E412" i="50"/>
  <c r="H410" i="50"/>
  <c r="G410" i="50"/>
  <c r="F410" i="50"/>
  <c r="E410" i="50"/>
  <c r="H407" i="50"/>
  <c r="G407" i="50"/>
  <c r="F407" i="50"/>
  <c r="E407" i="50"/>
  <c r="H405" i="50"/>
  <c r="H404" i="50" s="1"/>
  <c r="G405" i="50"/>
  <c r="G404" i="50" s="1"/>
  <c r="F405" i="50"/>
  <c r="F404" i="50" s="1"/>
  <c r="E405" i="50"/>
  <c r="E404" i="50" s="1"/>
  <c r="H402" i="50"/>
  <c r="G402" i="50"/>
  <c r="F402" i="50"/>
  <c r="E402" i="50"/>
  <c r="H400" i="50"/>
  <c r="G400" i="50"/>
  <c r="F400" i="50"/>
  <c r="E400" i="50"/>
  <c r="H398" i="50"/>
  <c r="G398" i="50"/>
  <c r="F398" i="50"/>
  <c r="E398" i="50"/>
  <c r="H395" i="50"/>
  <c r="G395" i="50"/>
  <c r="F395" i="50"/>
  <c r="E395" i="50"/>
  <c r="H393" i="50"/>
  <c r="H392" i="50" s="1"/>
  <c r="G393" i="50"/>
  <c r="G392" i="50" s="1"/>
  <c r="F393" i="50"/>
  <c r="F392" i="50" s="1"/>
  <c r="E393" i="50"/>
  <c r="E392" i="50" s="1"/>
  <c r="H390" i="50"/>
  <c r="G390" i="50"/>
  <c r="F390" i="50"/>
  <c r="E390" i="50"/>
  <c r="H388" i="50"/>
  <c r="G388" i="50"/>
  <c r="F388" i="50"/>
  <c r="E388" i="50"/>
  <c r="H386" i="50"/>
  <c r="G386" i="50"/>
  <c r="F386" i="50"/>
  <c r="E386" i="50"/>
  <c r="H382" i="50"/>
  <c r="G382" i="50"/>
  <c r="F382" i="50"/>
  <c r="E382" i="50"/>
  <c r="H378" i="50"/>
  <c r="G378" i="50"/>
  <c r="F378" i="50"/>
  <c r="E378" i="50"/>
  <c r="H376" i="50"/>
  <c r="G376" i="50"/>
  <c r="F376" i="50"/>
  <c r="E376" i="50"/>
  <c r="H374" i="50"/>
  <c r="G374" i="50"/>
  <c r="F374" i="50"/>
  <c r="E374" i="50"/>
  <c r="H372" i="50"/>
  <c r="G372" i="50"/>
  <c r="F372" i="50"/>
  <c r="E372" i="50"/>
  <c r="H370" i="50"/>
  <c r="G370" i="50"/>
  <c r="G369" i="50" s="1"/>
  <c r="F370" i="50"/>
  <c r="F369" i="50" s="1"/>
  <c r="E370" i="50"/>
  <c r="E369" i="50" s="1"/>
  <c r="H367" i="50"/>
  <c r="G367" i="50"/>
  <c r="F367" i="50"/>
  <c r="E367" i="50"/>
  <c r="H365" i="50"/>
  <c r="G365" i="50"/>
  <c r="F365" i="50"/>
  <c r="E365" i="50"/>
  <c r="H363" i="50"/>
  <c r="G363" i="50"/>
  <c r="F363" i="50"/>
  <c r="E363" i="50"/>
  <c r="H361" i="50"/>
  <c r="G361" i="50"/>
  <c r="F361" i="50"/>
  <c r="E361" i="50"/>
  <c r="H359" i="50"/>
  <c r="G359" i="50"/>
  <c r="F359" i="50"/>
  <c r="E359" i="50"/>
  <c r="H357" i="50"/>
  <c r="G357" i="50"/>
  <c r="F357" i="50"/>
  <c r="E357" i="50"/>
  <c r="H354" i="50"/>
  <c r="G354" i="50"/>
  <c r="F354" i="50"/>
  <c r="F353" i="50" s="1"/>
  <c r="E354" i="50"/>
  <c r="H353" i="50"/>
  <c r="G353" i="50"/>
  <c r="E353" i="50"/>
  <c r="H351" i="50"/>
  <c r="G351" i="50"/>
  <c r="F351" i="50"/>
  <c r="E351" i="50"/>
  <c r="H349" i="50"/>
  <c r="G349" i="50"/>
  <c r="F349" i="50"/>
  <c r="E349" i="50"/>
  <c r="H347" i="50"/>
  <c r="G347" i="50"/>
  <c r="F347" i="50"/>
  <c r="E347" i="50"/>
  <c r="H345" i="50"/>
  <c r="G345" i="50"/>
  <c r="F345" i="50"/>
  <c r="E345" i="50"/>
  <c r="H343" i="50"/>
  <c r="G343" i="50"/>
  <c r="F343" i="50"/>
  <c r="E343" i="50"/>
  <c r="H341" i="50"/>
  <c r="G341" i="50"/>
  <c r="F341" i="50"/>
  <c r="E341" i="50"/>
  <c r="H338" i="50"/>
  <c r="G338" i="50"/>
  <c r="F338" i="50"/>
  <c r="E338" i="50"/>
  <c r="H336" i="50"/>
  <c r="G336" i="50"/>
  <c r="F336" i="50"/>
  <c r="E336" i="50"/>
  <c r="H333" i="50"/>
  <c r="H332" i="50" s="1"/>
  <c r="G333" i="50"/>
  <c r="G332" i="50" s="1"/>
  <c r="F333" i="50"/>
  <c r="F332" i="50" s="1"/>
  <c r="E333" i="50"/>
  <c r="E332" i="50" s="1"/>
  <c r="H330" i="50"/>
  <c r="G330" i="50"/>
  <c r="F330" i="50"/>
  <c r="E330" i="50"/>
  <c r="H328" i="50"/>
  <c r="G328" i="50"/>
  <c r="F328" i="50"/>
  <c r="E328" i="50"/>
  <c r="H326" i="50"/>
  <c r="G326" i="50"/>
  <c r="F326" i="50"/>
  <c r="E326" i="50"/>
  <c r="H324" i="50"/>
  <c r="G324" i="50"/>
  <c r="F324" i="50"/>
  <c r="E324" i="50"/>
  <c r="H322" i="50"/>
  <c r="G322" i="50"/>
  <c r="F322" i="50"/>
  <c r="E322" i="50"/>
  <c r="H320" i="50"/>
  <c r="G320" i="50"/>
  <c r="F320" i="50"/>
  <c r="E320" i="50"/>
  <c r="H318" i="50"/>
  <c r="G318" i="50"/>
  <c r="F318" i="50"/>
  <c r="E318" i="50"/>
  <c r="H316" i="50"/>
  <c r="G316" i="50"/>
  <c r="G313" i="50" s="1"/>
  <c r="F316" i="50"/>
  <c r="E316" i="50"/>
  <c r="H314" i="50"/>
  <c r="G314" i="50"/>
  <c r="F314" i="50"/>
  <c r="E314" i="50"/>
  <c r="E313" i="50" s="1"/>
  <c r="H313" i="50"/>
  <c r="F313" i="50"/>
  <c r="H311" i="50"/>
  <c r="G311" i="50"/>
  <c r="F311" i="50"/>
  <c r="E311" i="50"/>
  <c r="H309" i="50"/>
  <c r="G309" i="50"/>
  <c r="F309" i="50"/>
  <c r="E309" i="50"/>
  <c r="H307" i="50"/>
  <c r="G307" i="50"/>
  <c r="F307" i="50"/>
  <c r="E307" i="50"/>
  <c r="H303" i="50"/>
  <c r="G303" i="50"/>
  <c r="F303" i="50"/>
  <c r="E303" i="50"/>
  <c r="H301" i="50"/>
  <c r="G301" i="50"/>
  <c r="F301" i="50"/>
  <c r="E301" i="50"/>
  <c r="H299" i="50"/>
  <c r="G299" i="50"/>
  <c r="F299" i="50"/>
  <c r="E299" i="50"/>
  <c r="H297" i="50"/>
  <c r="G297" i="50"/>
  <c r="F297" i="50"/>
  <c r="E297" i="50"/>
  <c r="H295" i="50"/>
  <c r="G295" i="50"/>
  <c r="F295" i="50"/>
  <c r="E295" i="50"/>
  <c r="H293" i="50"/>
  <c r="H292" i="50" s="1"/>
  <c r="G293" i="50"/>
  <c r="F293" i="50"/>
  <c r="F292" i="50" s="1"/>
  <c r="E293" i="50"/>
  <c r="E292" i="50" s="1"/>
  <c r="H290" i="50"/>
  <c r="G290" i="50"/>
  <c r="F290" i="50"/>
  <c r="E290" i="50"/>
  <c r="H288" i="50"/>
  <c r="G288" i="50"/>
  <c r="F288" i="50"/>
  <c r="E288" i="50"/>
  <c r="H286" i="50"/>
  <c r="G286" i="50"/>
  <c r="F286" i="50"/>
  <c r="E286" i="50"/>
  <c r="H284" i="50"/>
  <c r="G284" i="50"/>
  <c r="F284" i="50"/>
  <c r="E284" i="50"/>
  <c r="H282" i="50"/>
  <c r="G282" i="50"/>
  <c r="F282" i="50"/>
  <c r="E282" i="50"/>
  <c r="H280" i="50"/>
  <c r="G280" i="50"/>
  <c r="F280" i="50"/>
  <c r="E280" i="50"/>
  <c r="H278" i="50"/>
  <c r="G278" i="50"/>
  <c r="F278" i="50"/>
  <c r="E278" i="50"/>
  <c r="H276" i="50"/>
  <c r="G276" i="50"/>
  <c r="F276" i="50"/>
  <c r="E276" i="50"/>
  <c r="H274" i="50"/>
  <c r="G274" i="50"/>
  <c r="G273" i="50" s="1"/>
  <c r="F274" i="50"/>
  <c r="F273" i="50" s="1"/>
  <c r="E274" i="50"/>
  <c r="E273" i="50" s="1"/>
  <c r="H273" i="50"/>
  <c r="H270" i="50"/>
  <c r="G270" i="50"/>
  <c r="F270" i="50"/>
  <c r="E270" i="50"/>
  <c r="H268" i="50"/>
  <c r="G268" i="50"/>
  <c r="F268" i="50"/>
  <c r="E268" i="50"/>
  <c r="H266" i="50"/>
  <c r="G266" i="50"/>
  <c r="F266" i="50"/>
  <c r="E266" i="50"/>
  <c r="H263" i="50"/>
  <c r="G263" i="50"/>
  <c r="F263" i="50"/>
  <c r="E263" i="50"/>
  <c r="H261" i="50"/>
  <c r="G261" i="50"/>
  <c r="F261" i="50"/>
  <c r="E261" i="50"/>
  <c r="H259" i="50"/>
  <c r="G259" i="50"/>
  <c r="F259" i="50"/>
  <c r="E259" i="50"/>
  <c r="H256" i="50"/>
  <c r="G256" i="50"/>
  <c r="F256" i="50"/>
  <c r="E256" i="50"/>
  <c r="H254" i="50"/>
  <c r="G254" i="50"/>
  <c r="F254" i="50"/>
  <c r="E254" i="50"/>
  <c r="H251" i="50"/>
  <c r="H250" i="50" s="1"/>
  <c r="G251" i="50"/>
  <c r="F251" i="50"/>
  <c r="E251" i="50"/>
  <c r="G250" i="50"/>
  <c r="F250" i="50"/>
  <c r="E250" i="50"/>
  <c r="H245" i="50"/>
  <c r="G245" i="50"/>
  <c r="F245" i="50"/>
  <c r="E245" i="50"/>
  <c r="H243" i="50"/>
  <c r="G243" i="50"/>
  <c r="F243" i="50"/>
  <c r="E243" i="50"/>
  <c r="H240" i="50"/>
  <c r="G240" i="50"/>
  <c r="F240" i="50"/>
  <c r="E240" i="50"/>
  <c r="H238" i="50"/>
  <c r="G238" i="50"/>
  <c r="F238" i="50"/>
  <c r="E238" i="50"/>
  <c r="H236" i="50"/>
  <c r="G236" i="50"/>
  <c r="F236" i="50"/>
  <c r="E236" i="50"/>
  <c r="H234" i="50"/>
  <c r="G234" i="50"/>
  <c r="F234" i="50"/>
  <c r="E234" i="50"/>
  <c r="H232" i="50"/>
  <c r="G232" i="50"/>
  <c r="F232" i="50"/>
  <c r="E232" i="50"/>
  <c r="H230" i="50"/>
  <c r="H227" i="50" s="1"/>
  <c r="G230" i="50"/>
  <c r="F230" i="50"/>
  <c r="E230" i="50"/>
  <c r="H228" i="50"/>
  <c r="G228" i="50"/>
  <c r="G227" i="50" s="1"/>
  <c r="F228" i="50"/>
  <c r="F227" i="50" s="1"/>
  <c r="E228" i="50"/>
  <c r="E227" i="50" s="1"/>
  <c r="H225" i="50"/>
  <c r="G225" i="50"/>
  <c r="F225" i="50"/>
  <c r="E225" i="50"/>
  <c r="H223" i="50"/>
  <c r="G223" i="50"/>
  <c r="F223" i="50"/>
  <c r="F220" i="50" s="1"/>
  <c r="E223" i="50"/>
  <c r="H221" i="50"/>
  <c r="H220" i="50" s="1"/>
  <c r="G221" i="50"/>
  <c r="F221" i="50"/>
  <c r="E221" i="50"/>
  <c r="G220" i="50"/>
  <c r="H218" i="50"/>
  <c r="G218" i="50"/>
  <c r="F218" i="50"/>
  <c r="E218" i="50"/>
  <c r="H216" i="50"/>
  <c r="G216" i="50"/>
  <c r="F216" i="50"/>
  <c r="E216" i="50"/>
  <c r="H214" i="50"/>
  <c r="G214" i="50"/>
  <c r="F214" i="50"/>
  <c r="E214" i="50"/>
  <c r="H212" i="50"/>
  <c r="G212" i="50"/>
  <c r="F212" i="50"/>
  <c r="E212" i="50"/>
  <c r="H210" i="50"/>
  <c r="H209" i="50" s="1"/>
  <c r="G210" i="50"/>
  <c r="G209" i="50" s="1"/>
  <c r="F210" i="50"/>
  <c r="E210" i="50"/>
  <c r="F209" i="50"/>
  <c r="E209" i="50"/>
  <c r="H207" i="50"/>
  <c r="G207" i="50"/>
  <c r="F207" i="50"/>
  <c r="E207" i="50"/>
  <c r="H205" i="50"/>
  <c r="H204" i="50" s="1"/>
  <c r="G205" i="50"/>
  <c r="G204" i="50" s="1"/>
  <c r="F205" i="50"/>
  <c r="E205" i="50"/>
  <c r="F204" i="50"/>
  <c r="H202" i="50"/>
  <c r="G202" i="50"/>
  <c r="F202" i="50"/>
  <c r="E202" i="50"/>
  <c r="H200" i="50"/>
  <c r="G200" i="50"/>
  <c r="F200" i="50"/>
  <c r="E200" i="50"/>
  <c r="H198" i="50"/>
  <c r="G198" i="50"/>
  <c r="F198" i="50"/>
  <c r="E198" i="50"/>
  <c r="H196" i="50"/>
  <c r="G196" i="50"/>
  <c r="F196" i="50"/>
  <c r="E196" i="50"/>
  <c r="H194" i="50"/>
  <c r="G194" i="50"/>
  <c r="F194" i="50"/>
  <c r="E194" i="50"/>
  <c r="H192" i="50"/>
  <c r="G192" i="50"/>
  <c r="F192" i="50"/>
  <c r="E192" i="50"/>
  <c r="H190" i="50"/>
  <c r="H189" i="50" s="1"/>
  <c r="G190" i="50"/>
  <c r="F190" i="50"/>
  <c r="E190" i="50"/>
  <c r="G189" i="50"/>
  <c r="F189" i="50"/>
  <c r="H186" i="50"/>
  <c r="G186" i="50"/>
  <c r="F186" i="50"/>
  <c r="E186" i="50"/>
  <c r="H182" i="50"/>
  <c r="G182" i="50"/>
  <c r="F182" i="50"/>
  <c r="E182" i="50"/>
  <c r="H180" i="50"/>
  <c r="G180" i="50"/>
  <c r="F180" i="50"/>
  <c r="E180" i="50"/>
  <c r="H178" i="50"/>
  <c r="G178" i="50"/>
  <c r="F178" i="50"/>
  <c r="E178" i="50"/>
  <c r="H176" i="50"/>
  <c r="G176" i="50"/>
  <c r="F176" i="50"/>
  <c r="E176" i="50"/>
  <c r="H174" i="50"/>
  <c r="G174" i="50"/>
  <c r="F174" i="50"/>
  <c r="E174" i="50"/>
  <c r="H172" i="50"/>
  <c r="G172" i="50"/>
  <c r="F172" i="50"/>
  <c r="E172" i="50"/>
  <c r="H170" i="50"/>
  <c r="H167" i="50" s="1"/>
  <c r="G170" i="50"/>
  <c r="F170" i="50"/>
  <c r="E170" i="50"/>
  <c r="H168" i="50"/>
  <c r="G168" i="50"/>
  <c r="G167" i="50" s="1"/>
  <c r="F168" i="50"/>
  <c r="F167" i="50" s="1"/>
  <c r="E168" i="50"/>
  <c r="E167" i="50" s="1"/>
  <c r="H165" i="50"/>
  <c r="G165" i="50"/>
  <c r="F165" i="50"/>
  <c r="E165" i="50"/>
  <c r="H163" i="50"/>
  <c r="G163" i="50"/>
  <c r="F163" i="50"/>
  <c r="E163" i="50"/>
  <c r="H161" i="50"/>
  <c r="G161" i="50"/>
  <c r="F161" i="50"/>
  <c r="E161" i="50"/>
  <c r="H159" i="50"/>
  <c r="G159" i="50"/>
  <c r="F159" i="50"/>
  <c r="E159" i="50"/>
  <c r="H157" i="50"/>
  <c r="G157" i="50"/>
  <c r="F157" i="50"/>
  <c r="E157" i="50"/>
  <c r="H155" i="50"/>
  <c r="G155" i="50"/>
  <c r="F155" i="50"/>
  <c r="E155" i="50"/>
  <c r="H153" i="50"/>
  <c r="G153" i="50"/>
  <c r="F153" i="50"/>
  <c r="E153" i="50"/>
  <c r="H151" i="50"/>
  <c r="G151" i="50"/>
  <c r="F151" i="50"/>
  <c r="E151" i="50"/>
  <c r="H149" i="50"/>
  <c r="H148" i="50" s="1"/>
  <c r="G149" i="50"/>
  <c r="F149" i="50"/>
  <c r="F148" i="50" s="1"/>
  <c r="E149" i="50"/>
  <c r="E148" i="50" s="1"/>
  <c r="H146" i="50"/>
  <c r="G146" i="50"/>
  <c r="F146" i="50"/>
  <c r="E146" i="50"/>
  <c r="H143" i="50"/>
  <c r="G143" i="50"/>
  <c r="F143" i="50"/>
  <c r="E143" i="50"/>
  <c r="H141" i="50"/>
  <c r="G141" i="50"/>
  <c r="G140" i="50" s="1"/>
  <c r="F141" i="50"/>
  <c r="F140" i="50" s="1"/>
  <c r="E141" i="50"/>
  <c r="E140" i="50" s="1"/>
  <c r="H140" i="50"/>
  <c r="H138" i="50"/>
  <c r="G138" i="50"/>
  <c r="F138" i="50"/>
  <c r="E138" i="50"/>
  <c r="H136" i="50"/>
  <c r="G136" i="50"/>
  <c r="F136" i="50"/>
  <c r="E136" i="50"/>
  <c r="H134" i="50"/>
  <c r="G134" i="50"/>
  <c r="F134" i="50"/>
  <c r="E134" i="50"/>
  <c r="H132" i="50"/>
  <c r="G132" i="50"/>
  <c r="F132" i="50"/>
  <c r="E132" i="50"/>
  <c r="H130" i="50"/>
  <c r="G130" i="50"/>
  <c r="F130" i="50"/>
  <c r="E130" i="50"/>
  <c r="H128" i="50"/>
  <c r="G128" i="50"/>
  <c r="F128" i="50"/>
  <c r="E128" i="50"/>
  <c r="H125" i="50"/>
  <c r="G125" i="50"/>
  <c r="F125" i="50"/>
  <c r="E125" i="50"/>
  <c r="H122" i="50"/>
  <c r="G122" i="50"/>
  <c r="F122" i="50"/>
  <c r="E122" i="50"/>
  <c r="E121" i="50" s="1"/>
  <c r="H121" i="50"/>
  <c r="G121" i="50"/>
  <c r="H117" i="50"/>
  <c r="H113" i="50" s="1"/>
  <c r="G117" i="50"/>
  <c r="F117" i="50"/>
  <c r="E117" i="50"/>
  <c r="H114" i="50"/>
  <c r="G114" i="50"/>
  <c r="F114" i="50"/>
  <c r="E114" i="50"/>
  <c r="G113" i="50"/>
  <c r="F113" i="50"/>
  <c r="E113" i="50"/>
  <c r="H111" i="50"/>
  <c r="H110" i="50" s="1"/>
  <c r="G111" i="50"/>
  <c r="G110" i="50" s="1"/>
  <c r="F111" i="50"/>
  <c r="F110" i="50" s="1"/>
  <c r="E111" i="50"/>
  <c r="E110" i="50" s="1"/>
  <c r="H104" i="50"/>
  <c r="G104" i="50"/>
  <c r="F104" i="50"/>
  <c r="E104" i="50"/>
  <c r="H101" i="50"/>
  <c r="G101" i="50"/>
  <c r="F101" i="50"/>
  <c r="E101" i="50"/>
  <c r="H93" i="50"/>
  <c r="G93" i="50"/>
  <c r="F93" i="50"/>
  <c r="E93" i="50"/>
  <c r="H91" i="50"/>
  <c r="G91" i="50"/>
  <c r="F91" i="50"/>
  <c r="E91" i="50"/>
  <c r="H88" i="50"/>
  <c r="H84" i="50" s="1"/>
  <c r="G88" i="50"/>
  <c r="F88" i="50"/>
  <c r="E88" i="50"/>
  <c r="H85" i="50"/>
  <c r="G85" i="50"/>
  <c r="G84" i="50" s="1"/>
  <c r="F85" i="50"/>
  <c r="F84" i="50" s="1"/>
  <c r="E85" i="50"/>
  <c r="E84" i="50"/>
  <c r="H82" i="50"/>
  <c r="G82" i="50"/>
  <c r="F82" i="50"/>
  <c r="E82" i="50"/>
  <c r="H80" i="50"/>
  <c r="G80" i="50"/>
  <c r="F80" i="50"/>
  <c r="E80" i="50"/>
  <c r="H78" i="50"/>
  <c r="G78" i="50"/>
  <c r="F78" i="50"/>
  <c r="E78" i="50"/>
  <c r="H70" i="50"/>
  <c r="H69" i="50" s="1"/>
  <c r="G70" i="50"/>
  <c r="F70" i="50"/>
  <c r="E70" i="50"/>
  <c r="G69" i="50"/>
  <c r="F69" i="50"/>
  <c r="H67" i="50"/>
  <c r="G67" i="50"/>
  <c r="F67" i="50"/>
  <c r="E67" i="50"/>
  <c r="H65" i="50"/>
  <c r="G65" i="50"/>
  <c r="F65" i="50"/>
  <c r="E65" i="50"/>
  <c r="H63" i="50"/>
  <c r="G63" i="50"/>
  <c r="F63" i="50"/>
  <c r="E63" i="50"/>
  <c r="H61" i="50"/>
  <c r="G61" i="50"/>
  <c r="F61" i="50"/>
  <c r="E61" i="50"/>
  <c r="H51" i="50"/>
  <c r="G51" i="50"/>
  <c r="F51" i="50"/>
  <c r="E51" i="50"/>
  <c r="H49" i="50"/>
  <c r="G49" i="50"/>
  <c r="F49" i="50"/>
  <c r="E49" i="50"/>
  <c r="H43" i="50"/>
  <c r="G43" i="50"/>
  <c r="F43" i="50"/>
  <c r="E43" i="50"/>
  <c r="H39" i="50"/>
  <c r="H38" i="50" s="1"/>
  <c r="G39" i="50"/>
  <c r="G38" i="50" s="1"/>
  <c r="F39" i="50"/>
  <c r="E39" i="50"/>
  <c r="E38" i="50" s="1"/>
  <c r="F38" i="50"/>
  <c r="H36" i="50"/>
  <c r="G36" i="50"/>
  <c r="F36" i="50"/>
  <c r="E36" i="50"/>
  <c r="H34" i="50"/>
  <c r="G34" i="50"/>
  <c r="F34" i="50"/>
  <c r="E34" i="50"/>
  <c r="H30" i="50"/>
  <c r="G30" i="50"/>
  <c r="F30" i="50"/>
  <c r="E30" i="50"/>
  <c r="E27" i="50" s="1"/>
  <c r="H28" i="50"/>
  <c r="H27" i="50" s="1"/>
  <c r="G28" i="50"/>
  <c r="G27" i="50" s="1"/>
  <c r="F28" i="50"/>
  <c r="E28" i="50"/>
  <c r="F27" i="50"/>
  <c r="H25" i="50"/>
  <c r="G25" i="50"/>
  <c r="F25" i="50"/>
  <c r="E25" i="50"/>
  <c r="H19" i="50"/>
  <c r="G19" i="50"/>
  <c r="F19" i="50"/>
  <c r="E19" i="50"/>
  <c r="H17" i="50"/>
  <c r="G17" i="50"/>
  <c r="F17" i="50"/>
  <c r="F14" i="50" s="1"/>
  <c r="E17" i="50"/>
  <c r="H15" i="50"/>
  <c r="H14" i="50" s="1"/>
  <c r="G15" i="50"/>
  <c r="G14" i="50" s="1"/>
  <c r="F15" i="50"/>
  <c r="E15" i="50"/>
  <c r="E14" i="50" s="1"/>
  <c r="J462" i="49"/>
  <c r="J461" i="49" s="1"/>
  <c r="J460" i="49" s="1"/>
  <c r="J458" i="49"/>
  <c r="J457" i="49" s="1"/>
  <c r="J456" i="49" s="1"/>
  <c r="J454" i="49"/>
  <c r="J453" i="49" s="1"/>
  <c r="J452" i="49" s="1"/>
  <c r="J450" i="49"/>
  <c r="J449" i="49" s="1"/>
  <c r="J448" i="49" s="1"/>
  <c r="J446" i="49"/>
  <c r="J445" i="49" s="1"/>
  <c r="J444" i="49" s="1"/>
  <c r="J442" i="49"/>
  <c r="J441" i="49" s="1"/>
  <c r="J440" i="49" s="1"/>
  <c r="J438" i="49"/>
  <c r="J437" i="49" s="1"/>
  <c r="J436" i="49" s="1"/>
  <c r="J427" i="49"/>
  <c r="J426" i="49" s="1"/>
  <c r="J425" i="49" s="1"/>
  <c r="J424" i="49" s="1"/>
  <c r="J434" i="49" s="1"/>
  <c r="J421" i="49"/>
  <c r="J420" i="49" s="1"/>
  <c r="J423" i="49" s="1"/>
  <c r="J415" i="49"/>
  <c r="J414" i="49" s="1"/>
  <c r="J413" i="49" s="1"/>
  <c r="J412" i="49" s="1"/>
  <c r="J409" i="49"/>
  <c r="J408" i="49" s="1"/>
  <c r="J407" i="49" s="1"/>
  <c r="J405" i="49"/>
  <c r="J404" i="49" s="1"/>
  <c r="J403" i="49" s="1"/>
  <c r="J401" i="49"/>
  <c r="J400" i="49" s="1"/>
  <c r="J399" i="49" s="1"/>
  <c r="J397" i="49"/>
  <c r="J396" i="49" s="1"/>
  <c r="J395" i="49" s="1"/>
  <c r="J393" i="49"/>
  <c r="J392" i="49" s="1"/>
  <c r="J391" i="49" s="1"/>
  <c r="J387" i="49"/>
  <c r="J386" i="49" s="1"/>
  <c r="J385" i="49" s="1"/>
  <c r="J383" i="49"/>
  <c r="J382" i="49" s="1"/>
  <c r="J381" i="49" s="1"/>
  <c r="J376" i="49"/>
  <c r="J375" i="49" s="1"/>
  <c r="J374" i="49" s="1"/>
  <c r="J372" i="49"/>
  <c r="J371" i="49" s="1"/>
  <c r="J370" i="49" s="1"/>
  <c r="J367" i="49"/>
  <c r="J366" i="49" s="1"/>
  <c r="J365" i="49" s="1"/>
  <c r="J363" i="49"/>
  <c r="J362" i="49" s="1"/>
  <c r="J361" i="49" s="1"/>
  <c r="J336" i="49"/>
  <c r="J335" i="49" s="1"/>
  <c r="J334" i="49" s="1"/>
  <c r="J331" i="49"/>
  <c r="J330" i="49" s="1"/>
  <c r="J329" i="49" s="1"/>
  <c r="J327" i="49"/>
  <c r="J326" i="49" s="1"/>
  <c r="J325" i="49" s="1"/>
  <c r="J319" i="49"/>
  <c r="J318" i="49" s="1"/>
  <c r="J317" i="49" s="1"/>
  <c r="J303" i="49"/>
  <c r="J290" i="49"/>
  <c r="J289" i="49" s="1"/>
  <c r="J283" i="49"/>
  <c r="J282" i="49" s="1"/>
  <c r="J281" i="49" s="1"/>
  <c r="J279" i="49"/>
  <c r="J278" i="49" s="1"/>
  <c r="J277" i="49" s="1"/>
  <c r="J275" i="49"/>
  <c r="J274" i="49" s="1"/>
  <c r="J273" i="49" s="1"/>
  <c r="J271" i="49"/>
  <c r="J270" i="49" s="1"/>
  <c r="J269" i="49" s="1"/>
  <c r="J267" i="49"/>
  <c r="J266" i="49" s="1"/>
  <c r="J265" i="49" s="1"/>
  <c r="J242" i="49"/>
  <c r="J241" i="49" s="1"/>
  <c r="J240" i="49" s="1"/>
  <c r="J238" i="49"/>
  <c r="J237" i="49" s="1"/>
  <c r="J236" i="49" s="1"/>
  <c r="J234" i="49"/>
  <c r="J233" i="49" s="1"/>
  <c r="J232" i="49" s="1"/>
  <c r="J226" i="49"/>
  <c r="J225" i="49" s="1"/>
  <c r="J224" i="49" s="1"/>
  <c r="J219" i="49"/>
  <c r="J218" i="49" s="1"/>
  <c r="J217" i="49" s="1"/>
  <c r="J215" i="49"/>
  <c r="J214" i="49" s="1"/>
  <c r="J213" i="49" s="1"/>
  <c r="J211" i="49"/>
  <c r="J210" i="49" s="1"/>
  <c r="J209" i="49" s="1"/>
  <c r="J207" i="49"/>
  <c r="J206" i="49" s="1"/>
  <c r="J205" i="49" s="1"/>
  <c r="J202" i="49"/>
  <c r="J201" i="49" s="1"/>
  <c r="J200" i="49" s="1"/>
  <c r="J198" i="49"/>
  <c r="J197" i="49" s="1"/>
  <c r="J196" i="49" s="1"/>
  <c r="J192" i="49"/>
  <c r="J191" i="49" s="1"/>
  <c r="J190" i="49" s="1"/>
  <c r="J181" i="49"/>
  <c r="J177" i="49"/>
  <c r="J171" i="49"/>
  <c r="J170" i="49" s="1"/>
  <c r="J169" i="49" s="1"/>
  <c r="J167" i="49"/>
  <c r="J166" i="49" s="1"/>
  <c r="J165" i="49" s="1"/>
  <c r="J160" i="49"/>
  <c r="J159" i="49" s="1"/>
  <c r="J158" i="49" s="1"/>
  <c r="J156" i="49"/>
  <c r="J155" i="49" s="1"/>
  <c r="J153" i="49"/>
  <c r="J152" i="49" s="1"/>
  <c r="J150" i="49"/>
  <c r="J149" i="49" s="1"/>
  <c r="J147" i="49"/>
  <c r="J146" i="49" s="1"/>
  <c r="J144" i="49"/>
  <c r="J143" i="49" s="1"/>
  <c r="J141" i="49"/>
  <c r="J140" i="49" s="1"/>
  <c r="J138" i="49"/>
  <c r="J137" i="49" s="1"/>
  <c r="J135" i="49"/>
  <c r="J134" i="49" s="1"/>
  <c r="J132" i="49"/>
  <c r="J131" i="49" s="1"/>
  <c r="J129" i="49"/>
  <c r="J128" i="49" s="1"/>
  <c r="J126" i="49"/>
  <c r="J125" i="49" s="1"/>
  <c r="J105" i="49"/>
  <c r="J104" i="49" s="1"/>
  <c r="J100" i="49"/>
  <c r="J99" i="49" s="1"/>
  <c r="J98" i="49" s="1"/>
  <c r="J94" i="49"/>
  <c r="J93" i="49" s="1"/>
  <c r="J92" i="49" s="1"/>
  <c r="J87" i="49"/>
  <c r="J83" i="49"/>
  <c r="J77" i="49"/>
  <c r="J76" i="49" s="1"/>
  <c r="J75" i="49" s="1"/>
  <c r="J73" i="49"/>
  <c r="J72" i="49" s="1"/>
  <c r="J71" i="49" s="1"/>
  <c r="J69" i="49"/>
  <c r="J68" i="49" s="1"/>
  <c r="J67" i="49" s="1"/>
  <c r="J64" i="49"/>
  <c r="J63" i="49"/>
  <c r="J61" i="49"/>
  <c r="J60" i="49" s="1"/>
  <c r="J59" i="49" s="1"/>
  <c r="J54" i="49"/>
  <c r="J53" i="49" s="1"/>
  <c r="J52" i="49" s="1"/>
  <c r="J50" i="49"/>
  <c r="J49" i="49" s="1"/>
  <c r="J48" i="49" s="1"/>
  <c r="J43" i="49"/>
  <c r="J42" i="49" s="1"/>
  <c r="J41" i="49" s="1"/>
  <c r="J39" i="49"/>
  <c r="J38" i="49" s="1"/>
  <c r="J37" i="49" s="1"/>
  <c r="J35" i="49"/>
  <c r="J34" i="49" s="1"/>
  <c r="J33" i="49" s="1"/>
  <c r="J31" i="49"/>
  <c r="J30" i="49" s="1"/>
  <c r="J29" i="49" s="1"/>
  <c r="J27" i="49"/>
  <c r="J26" i="49" s="1"/>
  <c r="J25" i="49" s="1"/>
  <c r="J21" i="49"/>
  <c r="J20" i="49" s="1"/>
  <c r="J19" i="49" s="1"/>
  <c r="J17" i="49"/>
  <c r="J16" i="49" s="1"/>
  <c r="I17" i="49"/>
  <c r="I16" i="49" s="1"/>
  <c r="I15" i="49" s="1"/>
  <c r="K17" i="49"/>
  <c r="K16" i="49" s="1"/>
  <c r="K15" i="49" s="1"/>
  <c r="D125" i="50"/>
  <c r="D122" i="50"/>
  <c r="D117" i="50"/>
  <c r="D111" i="50"/>
  <c r="D110" i="50" s="1"/>
  <c r="D82" i="50"/>
  <c r="D80" i="50"/>
  <c r="D78" i="50"/>
  <c r="D70" i="50"/>
  <c r="D67" i="50"/>
  <c r="D65" i="50"/>
  <c r="D63" i="50"/>
  <c r="D61" i="50"/>
  <c r="D51" i="50"/>
  <c r="D49" i="50"/>
  <c r="D43" i="50"/>
  <c r="D39" i="50"/>
  <c r="D36" i="50"/>
  <c r="D34" i="50"/>
  <c r="D30" i="50"/>
  <c r="D28" i="50"/>
  <c r="D938" i="50"/>
  <c r="D937" i="50" s="1"/>
  <c r="D935" i="50"/>
  <c r="D933" i="50"/>
  <c r="D929" i="50"/>
  <c r="D928" i="50" s="1"/>
  <c r="D926" i="50"/>
  <c r="D924" i="50"/>
  <c r="D921" i="50"/>
  <c r="D919" i="50"/>
  <c r="D916" i="50"/>
  <c r="D914" i="50"/>
  <c r="D912" i="50"/>
  <c r="D910" i="50"/>
  <c r="D908" i="50"/>
  <c r="D906" i="50"/>
  <c r="D904" i="50"/>
  <c r="D902" i="50"/>
  <c r="D899" i="50"/>
  <c r="D897" i="50"/>
  <c r="D895" i="50"/>
  <c r="D893" i="50"/>
  <c r="D891" i="50"/>
  <c r="D889" i="50"/>
  <c r="D887" i="50"/>
  <c r="D884" i="50"/>
  <c r="D879" i="50"/>
  <c r="D877" i="50"/>
  <c r="D875" i="50"/>
  <c r="D872" i="50"/>
  <c r="D870" i="50"/>
  <c r="D867" i="50"/>
  <c r="D865" i="50"/>
  <c r="D863" i="50"/>
  <c r="D860" i="50"/>
  <c r="D858" i="50"/>
  <c r="D856" i="50"/>
  <c r="D853" i="50"/>
  <c r="D851" i="50"/>
  <c r="D849" i="50"/>
  <c r="D844" i="50"/>
  <c r="D842" i="50"/>
  <c r="D840" i="50"/>
  <c r="D837" i="50"/>
  <c r="D835" i="50"/>
  <c r="D832" i="50"/>
  <c r="D830" i="50"/>
  <c r="D828" i="50"/>
  <c r="D826" i="50"/>
  <c r="D824" i="50"/>
  <c r="D822" i="50"/>
  <c r="D820" i="50"/>
  <c r="D818" i="50"/>
  <c r="D816" i="50"/>
  <c r="D813" i="50"/>
  <c r="D811" i="50"/>
  <c r="D809" i="50"/>
  <c r="D807" i="50"/>
  <c r="D805" i="50"/>
  <c r="D803" i="50"/>
  <c r="D801" i="50"/>
  <c r="D799" i="50"/>
  <c r="D797" i="50"/>
  <c r="D792" i="50"/>
  <c r="D790" i="50"/>
  <c r="D788" i="50"/>
  <c r="D786" i="50"/>
  <c r="D784" i="50"/>
  <c r="D782" i="50"/>
  <c r="D779" i="50"/>
  <c r="D777" i="50"/>
  <c r="D775" i="50"/>
  <c r="D773" i="50"/>
  <c r="D771" i="50"/>
  <c r="D769" i="50"/>
  <c r="D767" i="50"/>
  <c r="D765" i="50"/>
  <c r="D763" i="50"/>
  <c r="D757" i="50"/>
  <c r="D754" i="50"/>
  <c r="D749" i="50"/>
  <c r="D747" i="50"/>
  <c r="D746" i="50" s="1"/>
  <c r="D744" i="50"/>
  <c r="D742" i="50"/>
  <c r="D740" i="50"/>
  <c r="D738" i="50"/>
  <c r="D736" i="50"/>
  <c r="D734" i="50"/>
  <c r="D732" i="50"/>
  <c r="D730" i="50"/>
  <c r="D727" i="50"/>
  <c r="D725" i="50"/>
  <c r="D716" i="50"/>
  <c r="D706" i="50"/>
  <c r="D704" i="50"/>
  <c r="D694" i="50"/>
  <c r="D684" i="50"/>
  <c r="D682" i="50"/>
  <c r="D677" i="50"/>
  <c r="D675" i="50"/>
  <c r="D673" i="50"/>
  <c r="D671" i="50"/>
  <c r="D669" i="50"/>
  <c r="D667" i="50"/>
  <c r="D665" i="50"/>
  <c r="D663" i="50"/>
  <c r="D661" i="50"/>
  <c r="D656" i="50"/>
  <c r="D654" i="50"/>
  <c r="D652" i="50"/>
  <c r="D650" i="50"/>
  <c r="D647" i="50"/>
  <c r="D645" i="50"/>
  <c r="D643" i="50"/>
  <c r="D641" i="50"/>
  <c r="D639" i="50"/>
  <c r="D637" i="50"/>
  <c r="D635" i="50"/>
  <c r="D633" i="50"/>
  <c r="D631" i="50"/>
  <c r="D626" i="50"/>
  <c r="D624" i="50"/>
  <c r="D622" i="50"/>
  <c r="D620" i="50"/>
  <c r="D618" i="50"/>
  <c r="D616" i="50"/>
  <c r="D613" i="50"/>
  <c r="D611" i="50"/>
  <c r="D608" i="50"/>
  <c r="D607" i="50" s="1"/>
  <c r="D605" i="50"/>
  <c r="D603" i="50"/>
  <c r="D601" i="50"/>
  <c r="D599" i="50"/>
  <c r="D597" i="50"/>
  <c r="D594" i="50"/>
  <c r="D591" i="50"/>
  <c r="D589" i="50"/>
  <c r="D586" i="50"/>
  <c r="D584" i="50"/>
  <c r="D582" i="50"/>
  <c r="D580" i="50"/>
  <c r="D576" i="50"/>
  <c r="D574" i="50"/>
  <c r="D572" i="50"/>
  <c r="D568" i="50"/>
  <c r="D566" i="50"/>
  <c r="D563" i="50"/>
  <c r="D558" i="50"/>
  <c r="D556" i="50"/>
  <c r="D554" i="50"/>
  <c r="D551" i="50"/>
  <c r="D549" i="50"/>
  <c r="D547" i="50"/>
  <c r="D544" i="50"/>
  <c r="D542" i="50"/>
  <c r="D539" i="50"/>
  <c r="D538" i="50" s="1"/>
  <c r="D536" i="50"/>
  <c r="D534" i="50"/>
  <c r="D532" i="50"/>
  <c r="D530" i="50"/>
  <c r="D528" i="50"/>
  <c r="D526" i="50"/>
  <c r="D522" i="50"/>
  <c r="D520" i="50"/>
  <c r="D518" i="50"/>
  <c r="D514" i="50"/>
  <c r="D512" i="50"/>
  <c r="D510" i="50"/>
  <c r="D507" i="50"/>
  <c r="D505" i="50"/>
  <c r="D502" i="50"/>
  <c r="D498" i="50"/>
  <c r="D491" i="50"/>
  <c r="D485" i="50"/>
  <c r="D481" i="50"/>
  <c r="D479" i="50"/>
  <c r="D477" i="50"/>
  <c r="D475" i="50"/>
  <c r="D473" i="50"/>
  <c r="D471" i="50"/>
  <c r="D469" i="50"/>
  <c r="D467" i="50"/>
  <c r="D464" i="50"/>
  <c r="D462" i="50"/>
  <c r="D460" i="50"/>
  <c r="D458" i="50"/>
  <c r="D456" i="50"/>
  <c r="D453" i="50"/>
  <c r="D451" i="50"/>
  <c r="D449" i="50"/>
  <c r="D447" i="50"/>
  <c r="D445" i="50"/>
  <c r="D443" i="50"/>
  <c r="D441" i="50"/>
  <c r="D439" i="50"/>
  <c r="D437" i="50"/>
  <c r="D425" i="50"/>
  <c r="D421" i="50"/>
  <c r="D419" i="50"/>
  <c r="D417" i="50"/>
  <c r="D415" i="50"/>
  <c r="D412" i="50"/>
  <c r="D410" i="50"/>
  <c r="D407" i="50"/>
  <c r="D405" i="50"/>
  <c r="D402" i="50"/>
  <c r="D400" i="50"/>
  <c r="D398" i="50"/>
  <c r="D395" i="50"/>
  <c r="D393" i="50"/>
  <c r="D390" i="50"/>
  <c r="D388" i="50"/>
  <c r="D386" i="50"/>
  <c r="D382" i="50"/>
  <c r="D378" i="50"/>
  <c r="D376" i="50"/>
  <c r="D374" i="50"/>
  <c r="D372" i="50"/>
  <c r="D370" i="50"/>
  <c r="D367" i="50"/>
  <c r="D365" i="50"/>
  <c r="D363" i="50"/>
  <c r="D361" i="50"/>
  <c r="D359" i="50"/>
  <c r="D357" i="50"/>
  <c r="D354" i="50"/>
  <c r="D351" i="50"/>
  <c r="D349" i="50"/>
  <c r="D347" i="50"/>
  <c r="D345" i="50"/>
  <c r="D343" i="50"/>
  <c r="D341" i="50"/>
  <c r="D338" i="50"/>
  <c r="D336" i="50"/>
  <c r="D333" i="50"/>
  <c r="D330" i="50"/>
  <c r="D328" i="50"/>
  <c r="D326" i="50"/>
  <c r="D324" i="50"/>
  <c r="D322" i="50"/>
  <c r="D320" i="50"/>
  <c r="D318" i="50"/>
  <c r="D316" i="50"/>
  <c r="D314" i="50"/>
  <c r="D311" i="50"/>
  <c r="D309" i="50"/>
  <c r="D307" i="50"/>
  <c r="D303" i="50"/>
  <c r="D301" i="50"/>
  <c r="D299" i="50"/>
  <c r="D297" i="50"/>
  <c r="D295" i="50"/>
  <c r="D293" i="50"/>
  <c r="D290" i="50"/>
  <c r="D288" i="50"/>
  <c r="D286" i="50"/>
  <c r="D284" i="50"/>
  <c r="D282" i="50"/>
  <c r="D280" i="50"/>
  <c r="D278" i="50"/>
  <c r="D276" i="50"/>
  <c r="D274" i="50"/>
  <c r="D270" i="50"/>
  <c r="D268" i="50"/>
  <c r="D266" i="50"/>
  <c r="D263" i="50"/>
  <c r="D261" i="50"/>
  <c r="D259" i="50"/>
  <c r="D256" i="50"/>
  <c r="D254" i="50"/>
  <c r="D251" i="50"/>
  <c r="D245" i="50"/>
  <c r="D243" i="50"/>
  <c r="D240" i="50"/>
  <c r="D238" i="50"/>
  <c r="D236" i="50"/>
  <c r="D234" i="50"/>
  <c r="D232" i="50"/>
  <c r="D230" i="50"/>
  <c r="D228" i="50"/>
  <c r="D225" i="50"/>
  <c r="D223" i="50"/>
  <c r="D221" i="50"/>
  <c r="D218" i="50"/>
  <c r="D216" i="50"/>
  <c r="D214" i="50"/>
  <c r="D212" i="50"/>
  <c r="D210" i="50"/>
  <c r="D207" i="50"/>
  <c r="D205" i="50"/>
  <c r="D202" i="50"/>
  <c r="D200" i="50"/>
  <c r="D198" i="50"/>
  <c r="D196" i="50"/>
  <c r="D194" i="50"/>
  <c r="D192" i="50"/>
  <c r="D190" i="50"/>
  <c r="D186" i="50"/>
  <c r="D182" i="50"/>
  <c r="D180" i="50"/>
  <c r="D178" i="50"/>
  <c r="D176" i="50"/>
  <c r="D174" i="50"/>
  <c r="D172" i="50"/>
  <c r="D170" i="50"/>
  <c r="D168" i="50"/>
  <c r="D165" i="50"/>
  <c r="D163" i="50"/>
  <c r="D161" i="50"/>
  <c r="D159" i="50"/>
  <c r="D157" i="50"/>
  <c r="D155" i="50"/>
  <c r="D153" i="50"/>
  <c r="D151" i="50"/>
  <c r="D149" i="50"/>
  <c r="D146" i="50"/>
  <c r="D143" i="50"/>
  <c r="D141" i="50"/>
  <c r="D138" i="50"/>
  <c r="D136" i="50"/>
  <c r="D134" i="50"/>
  <c r="D132" i="50"/>
  <c r="D130" i="50"/>
  <c r="D128" i="50"/>
  <c r="D114" i="50"/>
  <c r="D113" i="50" s="1"/>
  <c r="D104" i="50"/>
  <c r="D101" i="50"/>
  <c r="D93" i="50"/>
  <c r="D91" i="50"/>
  <c r="D88" i="50"/>
  <c r="D85" i="50"/>
  <c r="D25" i="50"/>
  <c r="D19" i="50"/>
  <c r="D17" i="50"/>
  <c r="D15" i="50"/>
  <c r="A472" i="49"/>
  <c r="A471" i="49"/>
  <c r="A470" i="49"/>
  <c r="A469" i="49"/>
  <c r="A468" i="49"/>
  <c r="A467" i="49"/>
  <c r="A466" i="49"/>
  <c r="A465" i="49"/>
  <c r="A464" i="49"/>
  <c r="A463" i="49"/>
  <c r="L462" i="49"/>
  <c r="L461" i="49" s="1"/>
  <c r="L460" i="49" s="1"/>
  <c r="K462" i="49"/>
  <c r="I462" i="49"/>
  <c r="I461" i="49" s="1"/>
  <c r="I460" i="49" s="1"/>
  <c r="H462" i="49"/>
  <c r="H461" i="49" s="1"/>
  <c r="H460" i="49" s="1"/>
  <c r="A462" i="49"/>
  <c r="K461" i="49"/>
  <c r="K460" i="49" s="1"/>
  <c r="A461" i="49"/>
  <c r="A460" i="49"/>
  <c r="A459" i="49"/>
  <c r="L458" i="49"/>
  <c r="L457" i="49" s="1"/>
  <c r="L456" i="49" s="1"/>
  <c r="K458" i="49"/>
  <c r="K457" i="49" s="1"/>
  <c r="K456" i="49" s="1"/>
  <c r="I458" i="49"/>
  <c r="I457" i="49" s="1"/>
  <c r="I456" i="49" s="1"/>
  <c r="H458" i="49"/>
  <c r="H457" i="49" s="1"/>
  <c r="H456" i="49" s="1"/>
  <c r="A458" i="49"/>
  <c r="A457" i="49"/>
  <c r="A456" i="49"/>
  <c r="A455" i="49"/>
  <c r="L454" i="49"/>
  <c r="L453" i="49" s="1"/>
  <c r="L452" i="49" s="1"/>
  <c r="K454" i="49"/>
  <c r="K453" i="49" s="1"/>
  <c r="K452" i="49" s="1"/>
  <c r="I454" i="49"/>
  <c r="I453" i="49" s="1"/>
  <c r="I452" i="49" s="1"/>
  <c r="H454" i="49"/>
  <c r="H453" i="49" s="1"/>
  <c r="H452" i="49" s="1"/>
  <c r="A454" i="49"/>
  <c r="A453" i="49"/>
  <c r="A452" i="49"/>
  <c r="A451" i="49"/>
  <c r="L450" i="49"/>
  <c r="L449" i="49" s="1"/>
  <c r="L448" i="49" s="1"/>
  <c r="K450" i="49"/>
  <c r="K449" i="49" s="1"/>
  <c r="K448" i="49" s="1"/>
  <c r="I450" i="49"/>
  <c r="I449" i="49" s="1"/>
  <c r="I448" i="49" s="1"/>
  <c r="H450" i="49"/>
  <c r="H449" i="49" s="1"/>
  <c r="H448" i="49" s="1"/>
  <c r="A450" i="49"/>
  <c r="A449" i="49"/>
  <c r="A448" i="49"/>
  <c r="A447" i="49"/>
  <c r="L446" i="49"/>
  <c r="L445" i="49" s="1"/>
  <c r="L444" i="49" s="1"/>
  <c r="K446" i="49"/>
  <c r="K445" i="49" s="1"/>
  <c r="K444" i="49" s="1"/>
  <c r="I446" i="49"/>
  <c r="I445" i="49" s="1"/>
  <c r="I444" i="49" s="1"/>
  <c r="H446" i="49"/>
  <c r="H445" i="49" s="1"/>
  <c r="H444" i="49" s="1"/>
  <c r="A446" i="49"/>
  <c r="A445" i="49"/>
  <c r="A444" i="49"/>
  <c r="A443" i="49"/>
  <c r="L442" i="49"/>
  <c r="L441" i="49" s="1"/>
  <c r="L440" i="49" s="1"/>
  <c r="K442" i="49"/>
  <c r="K441" i="49" s="1"/>
  <c r="K440" i="49" s="1"/>
  <c r="I442" i="49"/>
  <c r="I441" i="49" s="1"/>
  <c r="I440" i="49" s="1"/>
  <c r="H442" i="49"/>
  <c r="H441" i="49" s="1"/>
  <c r="H440" i="49" s="1"/>
  <c r="A442" i="49"/>
  <c r="A441" i="49"/>
  <c r="A440" i="49"/>
  <c r="A439" i="49"/>
  <c r="L438" i="49"/>
  <c r="L437" i="49" s="1"/>
  <c r="L436" i="49" s="1"/>
  <c r="K438" i="49"/>
  <c r="K437" i="49" s="1"/>
  <c r="K436" i="49" s="1"/>
  <c r="I438" i="49"/>
  <c r="I437" i="49" s="1"/>
  <c r="I436" i="49" s="1"/>
  <c r="H438" i="49"/>
  <c r="H437" i="49" s="1"/>
  <c r="H436" i="49" s="1"/>
  <c r="A438" i="49"/>
  <c r="A437" i="49"/>
  <c r="A436" i="49"/>
  <c r="A435" i="49"/>
  <c r="A434" i="49"/>
  <c r="A433" i="49"/>
  <c r="A432" i="49"/>
  <c r="A431" i="49"/>
  <c r="A430" i="49"/>
  <c r="A429" i="49"/>
  <c r="A428" i="49"/>
  <c r="L427" i="49"/>
  <c r="L426" i="49" s="1"/>
  <c r="L425" i="49" s="1"/>
  <c r="L424" i="49" s="1"/>
  <c r="L434" i="49" s="1"/>
  <c r="K427" i="49"/>
  <c r="K426" i="49" s="1"/>
  <c r="K425" i="49" s="1"/>
  <c r="K424" i="49" s="1"/>
  <c r="K434" i="49" s="1"/>
  <c r="I427" i="49"/>
  <c r="I426" i="49" s="1"/>
  <c r="I425" i="49" s="1"/>
  <c r="I424" i="49" s="1"/>
  <c r="I434" i="49" s="1"/>
  <c r="H427" i="49"/>
  <c r="H426" i="49" s="1"/>
  <c r="H425" i="49" s="1"/>
  <c r="H424" i="49" s="1"/>
  <c r="H434" i="49" s="1"/>
  <c r="A427" i="49"/>
  <c r="A426" i="49"/>
  <c r="A425" i="49"/>
  <c r="A424" i="49"/>
  <c r="A423" i="49"/>
  <c r="A422" i="49"/>
  <c r="L421" i="49"/>
  <c r="L420" i="49" s="1"/>
  <c r="K421" i="49"/>
  <c r="K420" i="49" s="1"/>
  <c r="K423" i="49" s="1"/>
  <c r="I421" i="49"/>
  <c r="I420" i="49" s="1"/>
  <c r="H421" i="49"/>
  <c r="A421" i="49"/>
  <c r="A420" i="49"/>
  <c r="A419" i="49"/>
  <c r="A418" i="49"/>
  <c r="A417" i="49"/>
  <c r="A416" i="49"/>
  <c r="L415" i="49"/>
  <c r="L414" i="49" s="1"/>
  <c r="K415" i="49"/>
  <c r="K414" i="49" s="1"/>
  <c r="K417" i="49" s="1"/>
  <c r="I415" i="49"/>
  <c r="I414" i="49" s="1"/>
  <c r="I417" i="49" s="1"/>
  <c r="H415" i="49"/>
  <c r="H414" i="49" s="1"/>
  <c r="A415" i="49"/>
  <c r="A414" i="49"/>
  <c r="A413" i="49"/>
  <c r="A412" i="49"/>
  <c r="A411" i="49"/>
  <c r="A410" i="49"/>
  <c r="L409" i="49"/>
  <c r="K409" i="49"/>
  <c r="K408" i="49" s="1"/>
  <c r="K407" i="49" s="1"/>
  <c r="I409" i="49"/>
  <c r="I408" i="49" s="1"/>
  <c r="I407" i="49" s="1"/>
  <c r="H409" i="49"/>
  <c r="A409" i="49"/>
  <c r="H408" i="49"/>
  <c r="H407" i="49" s="1"/>
  <c r="A408" i="49"/>
  <c r="A407" i="49"/>
  <c r="A406" i="49"/>
  <c r="L405" i="49"/>
  <c r="L404" i="49" s="1"/>
  <c r="L403" i="49" s="1"/>
  <c r="K405" i="49"/>
  <c r="K404" i="49" s="1"/>
  <c r="K403" i="49" s="1"/>
  <c r="I405" i="49"/>
  <c r="I404" i="49" s="1"/>
  <c r="I403" i="49" s="1"/>
  <c r="H405" i="49"/>
  <c r="A405" i="49"/>
  <c r="A404" i="49"/>
  <c r="A403" i="49"/>
  <c r="A402" i="49"/>
  <c r="L401" i="49"/>
  <c r="L400" i="49" s="1"/>
  <c r="L399" i="49" s="1"/>
  <c r="K401" i="49"/>
  <c r="K400" i="49" s="1"/>
  <c r="K399" i="49" s="1"/>
  <c r="I401" i="49"/>
  <c r="I400" i="49" s="1"/>
  <c r="I399" i="49" s="1"/>
  <c r="H401" i="49"/>
  <c r="H400" i="49" s="1"/>
  <c r="A401" i="49"/>
  <c r="A400" i="49"/>
  <c r="A399" i="49"/>
  <c r="A398" i="49"/>
  <c r="L397" i="49"/>
  <c r="L396" i="49" s="1"/>
  <c r="L395" i="49" s="1"/>
  <c r="K397" i="49"/>
  <c r="K396" i="49" s="1"/>
  <c r="K395" i="49" s="1"/>
  <c r="I397" i="49"/>
  <c r="I396" i="49" s="1"/>
  <c r="I395" i="49" s="1"/>
  <c r="H397" i="49"/>
  <c r="H396" i="49" s="1"/>
  <c r="H395" i="49" s="1"/>
  <c r="A397" i="49"/>
  <c r="A396" i="49"/>
  <c r="A395" i="49"/>
  <c r="A394" i="49"/>
  <c r="L393" i="49"/>
  <c r="L392" i="49" s="1"/>
  <c r="L391" i="49" s="1"/>
  <c r="K393" i="49"/>
  <c r="K392" i="49" s="1"/>
  <c r="K391" i="49" s="1"/>
  <c r="I393" i="49"/>
  <c r="I392" i="49" s="1"/>
  <c r="I391" i="49" s="1"/>
  <c r="H393" i="49"/>
  <c r="H392" i="49" s="1"/>
  <c r="H391" i="49" s="1"/>
  <c r="A393" i="49"/>
  <c r="A392" i="49"/>
  <c r="A391" i="49"/>
  <c r="A390" i="49"/>
  <c r="A389" i="49"/>
  <c r="A388" i="49"/>
  <c r="L387" i="49"/>
  <c r="L386" i="49" s="1"/>
  <c r="L385" i="49" s="1"/>
  <c r="K387" i="49"/>
  <c r="K386" i="49" s="1"/>
  <c r="K385" i="49" s="1"/>
  <c r="I387" i="49"/>
  <c r="I386" i="49" s="1"/>
  <c r="I385" i="49" s="1"/>
  <c r="H387" i="49"/>
  <c r="H386" i="49" s="1"/>
  <c r="H385" i="49" s="1"/>
  <c r="A387" i="49"/>
  <c r="A386" i="49"/>
  <c r="A385" i="49"/>
  <c r="A384" i="49"/>
  <c r="L383" i="49"/>
  <c r="L382" i="49" s="1"/>
  <c r="L381" i="49" s="1"/>
  <c r="K383" i="49"/>
  <c r="K382" i="49" s="1"/>
  <c r="K381" i="49" s="1"/>
  <c r="I383" i="49"/>
  <c r="I382" i="49" s="1"/>
  <c r="I381" i="49" s="1"/>
  <c r="I380" i="49" s="1"/>
  <c r="H383" i="49"/>
  <c r="H382" i="49" s="1"/>
  <c r="H381" i="49" s="1"/>
  <c r="A383" i="49"/>
  <c r="A382" i="49"/>
  <c r="A381" i="49"/>
  <c r="A380" i="49"/>
  <c r="A379" i="49"/>
  <c r="A378" i="49"/>
  <c r="A377" i="49"/>
  <c r="L376" i="49"/>
  <c r="L375" i="49" s="1"/>
  <c r="L374" i="49" s="1"/>
  <c r="K376" i="49"/>
  <c r="K375" i="49" s="1"/>
  <c r="K374" i="49" s="1"/>
  <c r="I376" i="49"/>
  <c r="I375" i="49" s="1"/>
  <c r="I374" i="49" s="1"/>
  <c r="H376" i="49"/>
  <c r="H375" i="49" s="1"/>
  <c r="H374" i="49" s="1"/>
  <c r="A376" i="49"/>
  <c r="A375" i="49"/>
  <c r="A374" i="49"/>
  <c r="A373" i="49"/>
  <c r="L372" i="49"/>
  <c r="L371" i="49" s="1"/>
  <c r="L370" i="49" s="1"/>
  <c r="K372" i="49"/>
  <c r="K371" i="49" s="1"/>
  <c r="K370" i="49" s="1"/>
  <c r="I372" i="49"/>
  <c r="I371" i="49" s="1"/>
  <c r="I370" i="49" s="1"/>
  <c r="H372" i="49"/>
  <c r="A372" i="49"/>
  <c r="A371" i="49"/>
  <c r="A370" i="49"/>
  <c r="A369" i="49"/>
  <c r="A368" i="49"/>
  <c r="L367" i="49"/>
  <c r="L366" i="49" s="1"/>
  <c r="L365" i="49" s="1"/>
  <c r="K367" i="49"/>
  <c r="K366" i="49" s="1"/>
  <c r="K365" i="49" s="1"/>
  <c r="I367" i="49"/>
  <c r="I366" i="49" s="1"/>
  <c r="I365" i="49" s="1"/>
  <c r="H367" i="49"/>
  <c r="A367" i="49"/>
  <c r="A366" i="49"/>
  <c r="A365" i="49"/>
  <c r="L363" i="49"/>
  <c r="L362" i="49" s="1"/>
  <c r="L361" i="49" s="1"/>
  <c r="K363" i="49"/>
  <c r="I363" i="49"/>
  <c r="I362" i="49" s="1"/>
  <c r="I361" i="49" s="1"/>
  <c r="H363" i="49"/>
  <c r="A363" i="49"/>
  <c r="K362" i="49"/>
  <c r="K361" i="49" s="1"/>
  <c r="A362" i="49"/>
  <c r="A361" i="49"/>
  <c r="A360" i="49"/>
  <c r="A359" i="49"/>
  <c r="A358" i="49"/>
  <c r="A357" i="49"/>
  <c r="A356" i="49"/>
  <c r="A355" i="49"/>
  <c r="A354" i="49"/>
  <c r="A353" i="49"/>
  <c r="A352" i="49"/>
  <c r="A351" i="49"/>
  <c r="A350" i="49"/>
  <c r="A349" i="49"/>
  <c r="A348" i="49"/>
  <c r="A347" i="49"/>
  <c r="A346" i="49"/>
  <c r="A345" i="49"/>
  <c r="A344" i="49"/>
  <c r="A343" i="49"/>
  <c r="A342" i="49"/>
  <c r="A341" i="49"/>
  <c r="A340" i="49"/>
  <c r="A339" i="49"/>
  <c r="A338" i="49"/>
  <c r="A337" i="49"/>
  <c r="L336" i="49"/>
  <c r="L335" i="49" s="1"/>
  <c r="L334" i="49" s="1"/>
  <c r="K336" i="49"/>
  <c r="K335" i="49" s="1"/>
  <c r="K334" i="49" s="1"/>
  <c r="I336" i="49"/>
  <c r="I335" i="49" s="1"/>
  <c r="I334" i="49" s="1"/>
  <c r="H336" i="49"/>
  <c r="H335" i="49" s="1"/>
  <c r="H334" i="49" s="1"/>
  <c r="A336" i="49"/>
  <c r="A335" i="49"/>
  <c r="A334" i="49"/>
  <c r="A333" i="49"/>
  <c r="A332" i="49"/>
  <c r="L331" i="49"/>
  <c r="L330" i="49" s="1"/>
  <c r="L329" i="49" s="1"/>
  <c r="K331" i="49"/>
  <c r="K330" i="49" s="1"/>
  <c r="K329" i="49" s="1"/>
  <c r="I331" i="49"/>
  <c r="I330" i="49" s="1"/>
  <c r="I329" i="49" s="1"/>
  <c r="H331" i="49"/>
  <c r="H330" i="49" s="1"/>
  <c r="H329" i="49" s="1"/>
  <c r="A331" i="49"/>
  <c r="A330" i="49"/>
  <c r="A329" i="49"/>
  <c r="A328" i="49"/>
  <c r="L327" i="49"/>
  <c r="L326" i="49" s="1"/>
  <c r="L325" i="49" s="1"/>
  <c r="K327" i="49"/>
  <c r="K326" i="49" s="1"/>
  <c r="K325" i="49" s="1"/>
  <c r="I327" i="49"/>
  <c r="I326" i="49" s="1"/>
  <c r="I325" i="49" s="1"/>
  <c r="H327" i="49"/>
  <c r="H326" i="49" s="1"/>
  <c r="A327" i="49"/>
  <c r="A326" i="49"/>
  <c r="A325" i="49"/>
  <c r="A324" i="49"/>
  <c r="A323" i="49"/>
  <c r="A322" i="49"/>
  <c r="A321" i="49"/>
  <c r="A320" i="49"/>
  <c r="L319" i="49"/>
  <c r="L318" i="49" s="1"/>
  <c r="L317" i="49" s="1"/>
  <c r="K319" i="49"/>
  <c r="I319" i="49"/>
  <c r="I318" i="49" s="1"/>
  <c r="I317" i="49" s="1"/>
  <c r="H319" i="49"/>
  <c r="H318" i="49" s="1"/>
  <c r="A319" i="49"/>
  <c r="K318" i="49"/>
  <c r="K317" i="49" s="1"/>
  <c r="A318" i="49"/>
  <c r="A317" i="49"/>
  <c r="A316" i="49"/>
  <c r="A315" i="49"/>
  <c r="A314" i="49"/>
  <c r="A313" i="49"/>
  <c r="A312" i="49"/>
  <c r="A311" i="49"/>
  <c r="A310" i="49"/>
  <c r="A309" i="49"/>
  <c r="A308" i="49"/>
  <c r="A307" i="49"/>
  <c r="A306" i="49"/>
  <c r="A305" i="49"/>
  <c r="A304" i="49"/>
  <c r="L303" i="49"/>
  <c r="K303" i="49"/>
  <c r="I303" i="49"/>
  <c r="H303" i="49"/>
  <c r="A303" i="49"/>
  <c r="A300" i="49"/>
  <c r="A299" i="49"/>
  <c r="A298" i="49"/>
  <c r="A297" i="49"/>
  <c r="A296" i="49"/>
  <c r="A295" i="49"/>
  <c r="A294" i="49"/>
  <c r="A293" i="49"/>
  <c r="A292" i="49"/>
  <c r="A291" i="49"/>
  <c r="L290" i="49"/>
  <c r="K290" i="49"/>
  <c r="I290" i="49"/>
  <c r="H290" i="49"/>
  <c r="A290" i="49"/>
  <c r="A289" i="49"/>
  <c r="A288" i="49"/>
  <c r="A287" i="49"/>
  <c r="A286" i="49"/>
  <c r="A285" i="49"/>
  <c r="A284" i="49"/>
  <c r="L283" i="49"/>
  <c r="L282" i="49" s="1"/>
  <c r="K283" i="49"/>
  <c r="K282" i="49" s="1"/>
  <c r="K281" i="49" s="1"/>
  <c r="I283" i="49"/>
  <c r="I282" i="49" s="1"/>
  <c r="I281" i="49" s="1"/>
  <c r="H283" i="49"/>
  <c r="H282" i="49" s="1"/>
  <c r="A283" i="49"/>
  <c r="A282" i="49"/>
  <c r="A281" i="49"/>
  <c r="A280" i="49"/>
  <c r="L279" i="49"/>
  <c r="K279" i="49"/>
  <c r="K278" i="49" s="1"/>
  <c r="K277" i="49" s="1"/>
  <c r="I279" i="49"/>
  <c r="I278" i="49" s="1"/>
  <c r="I277" i="49" s="1"/>
  <c r="H279" i="49"/>
  <c r="H278" i="49" s="1"/>
  <c r="A279" i="49"/>
  <c r="A278" i="49"/>
  <c r="A277" i="49"/>
  <c r="A276" i="49"/>
  <c r="L275" i="49"/>
  <c r="K275" i="49"/>
  <c r="K274" i="49" s="1"/>
  <c r="K273" i="49" s="1"/>
  <c r="I275" i="49"/>
  <c r="I274" i="49" s="1"/>
  <c r="I273" i="49" s="1"/>
  <c r="H275" i="49"/>
  <c r="A275" i="49"/>
  <c r="A274" i="49"/>
  <c r="A273" i="49"/>
  <c r="A272" i="49"/>
  <c r="L271" i="49"/>
  <c r="L270" i="49" s="1"/>
  <c r="K271" i="49"/>
  <c r="I271" i="49"/>
  <c r="I270" i="49" s="1"/>
  <c r="I269" i="49" s="1"/>
  <c r="H271" i="49"/>
  <c r="A271" i="49"/>
  <c r="K270" i="49"/>
  <c r="K269" i="49" s="1"/>
  <c r="A270" i="49"/>
  <c r="A269" i="49"/>
  <c r="A268" i="49"/>
  <c r="L267" i="49"/>
  <c r="L266" i="49" s="1"/>
  <c r="L265" i="49" s="1"/>
  <c r="K267" i="49"/>
  <c r="K266" i="49" s="1"/>
  <c r="K265" i="49" s="1"/>
  <c r="I267" i="49"/>
  <c r="I266" i="49" s="1"/>
  <c r="I265" i="49" s="1"/>
  <c r="H267" i="49"/>
  <c r="H266" i="49" s="1"/>
  <c r="A267" i="49"/>
  <c r="A266" i="49"/>
  <c r="A265" i="49"/>
  <c r="A264" i="49"/>
  <c r="A263" i="49"/>
  <c r="A262" i="49"/>
  <c r="A261" i="49"/>
  <c r="A260" i="49"/>
  <c r="A259" i="49"/>
  <c r="A258" i="49"/>
  <c r="A257" i="49"/>
  <c r="A256" i="49"/>
  <c r="A255" i="49"/>
  <c r="A254" i="49"/>
  <c r="A253" i="49"/>
  <c r="A252" i="49"/>
  <c r="A251" i="49"/>
  <c r="A250" i="49"/>
  <c r="A249" i="49"/>
  <c r="A248" i="49"/>
  <c r="A247" i="49"/>
  <c r="A246" i="49"/>
  <c r="A245" i="49"/>
  <c r="A244" i="49"/>
  <c r="A243" i="49"/>
  <c r="L242" i="49"/>
  <c r="L241" i="49" s="1"/>
  <c r="K242" i="49"/>
  <c r="K241" i="49" s="1"/>
  <c r="K240" i="49" s="1"/>
  <c r="I242" i="49"/>
  <c r="I241" i="49" s="1"/>
  <c r="I240" i="49" s="1"/>
  <c r="H242" i="49"/>
  <c r="H241" i="49" s="1"/>
  <c r="A242" i="49"/>
  <c r="A241" i="49"/>
  <c r="A240" i="49"/>
  <c r="A239" i="49"/>
  <c r="L238" i="49"/>
  <c r="K238" i="49"/>
  <c r="K237" i="49" s="1"/>
  <c r="K236" i="49" s="1"/>
  <c r="I238" i="49"/>
  <c r="I237" i="49" s="1"/>
  <c r="I236" i="49" s="1"/>
  <c r="H238" i="49"/>
  <c r="H237" i="49" s="1"/>
  <c r="A238" i="49"/>
  <c r="A237" i="49"/>
  <c r="A236" i="49"/>
  <c r="A235" i="49"/>
  <c r="L234" i="49"/>
  <c r="K234" i="49"/>
  <c r="K233" i="49" s="1"/>
  <c r="K232" i="49" s="1"/>
  <c r="I234" i="49"/>
  <c r="I233" i="49" s="1"/>
  <c r="I232" i="49" s="1"/>
  <c r="H234" i="49"/>
  <c r="A234" i="49"/>
  <c r="A233" i="49"/>
  <c r="A232" i="49"/>
  <c r="A231" i="49"/>
  <c r="A230" i="49"/>
  <c r="A229" i="49"/>
  <c r="A228" i="49"/>
  <c r="A227" i="49"/>
  <c r="L226" i="49"/>
  <c r="K226" i="49"/>
  <c r="K225" i="49" s="1"/>
  <c r="K224" i="49" s="1"/>
  <c r="I226" i="49"/>
  <c r="I225" i="49" s="1"/>
  <c r="I224" i="49" s="1"/>
  <c r="H226" i="49"/>
  <c r="H225" i="49" s="1"/>
  <c r="A226" i="49"/>
  <c r="A225" i="49"/>
  <c r="A224" i="49"/>
  <c r="A223" i="49"/>
  <c r="A222" i="49"/>
  <c r="A221" i="49"/>
  <c r="A220" i="49"/>
  <c r="L219" i="49"/>
  <c r="L218" i="49" s="1"/>
  <c r="K219" i="49"/>
  <c r="K218" i="49" s="1"/>
  <c r="K217" i="49" s="1"/>
  <c r="I219" i="49"/>
  <c r="I218" i="49" s="1"/>
  <c r="I217" i="49" s="1"/>
  <c r="H219" i="49"/>
  <c r="A219" i="49"/>
  <c r="A218" i="49"/>
  <c r="A217" i="49"/>
  <c r="A216" i="49"/>
  <c r="L215" i="49"/>
  <c r="L214" i="49" s="1"/>
  <c r="K215" i="49"/>
  <c r="K214" i="49" s="1"/>
  <c r="K213" i="49" s="1"/>
  <c r="I215" i="49"/>
  <c r="I214" i="49" s="1"/>
  <c r="I213" i="49" s="1"/>
  <c r="H215" i="49"/>
  <c r="H214" i="49" s="1"/>
  <c r="A215" i="49"/>
  <c r="A214" i="49"/>
  <c r="A213" i="49"/>
  <c r="A212" i="49"/>
  <c r="L211" i="49"/>
  <c r="K211" i="49"/>
  <c r="K210" i="49" s="1"/>
  <c r="K209" i="49" s="1"/>
  <c r="I211" i="49"/>
  <c r="I210" i="49" s="1"/>
  <c r="I209" i="49" s="1"/>
  <c r="H211" i="49"/>
  <c r="H210" i="49" s="1"/>
  <c r="A211" i="49"/>
  <c r="A210" i="49"/>
  <c r="A209" i="49"/>
  <c r="A208" i="49"/>
  <c r="L207" i="49"/>
  <c r="K207" i="49"/>
  <c r="K206" i="49" s="1"/>
  <c r="K205" i="49" s="1"/>
  <c r="I207" i="49"/>
  <c r="H207" i="49"/>
  <c r="A207" i="49"/>
  <c r="I206" i="49"/>
  <c r="I205" i="49" s="1"/>
  <c r="A206" i="49"/>
  <c r="A205" i="49"/>
  <c r="A204" i="49"/>
  <c r="A203" i="49"/>
  <c r="L202" i="49"/>
  <c r="K202" i="49"/>
  <c r="K201" i="49" s="1"/>
  <c r="K200" i="49" s="1"/>
  <c r="I202" i="49"/>
  <c r="I201" i="49" s="1"/>
  <c r="I200" i="49" s="1"/>
  <c r="H202" i="49"/>
  <c r="A202" i="49"/>
  <c r="A201" i="49"/>
  <c r="A200" i="49"/>
  <c r="A199" i="49"/>
  <c r="L198" i="49"/>
  <c r="L197" i="49" s="1"/>
  <c r="K198" i="49"/>
  <c r="K197" i="49" s="1"/>
  <c r="K196" i="49" s="1"/>
  <c r="I198" i="49"/>
  <c r="I197" i="49" s="1"/>
  <c r="I196" i="49" s="1"/>
  <c r="H198" i="49"/>
  <c r="A198" i="49"/>
  <c r="A197" i="49"/>
  <c r="A196" i="49"/>
  <c r="A195" i="49"/>
  <c r="A194" i="49"/>
  <c r="A193" i="49"/>
  <c r="L192" i="49"/>
  <c r="L191" i="49" s="1"/>
  <c r="L190" i="49" s="1"/>
  <c r="K192" i="49"/>
  <c r="K191" i="49" s="1"/>
  <c r="K190" i="49" s="1"/>
  <c r="I192" i="49"/>
  <c r="I191" i="49" s="1"/>
  <c r="I190" i="49" s="1"/>
  <c r="H192" i="49"/>
  <c r="H191" i="49" s="1"/>
  <c r="A192" i="49"/>
  <c r="A191" i="49"/>
  <c r="A190" i="49"/>
  <c r="A189" i="49"/>
  <c r="A188" i="49"/>
  <c r="A187" i="49"/>
  <c r="A186" i="49"/>
  <c r="A185" i="49"/>
  <c r="A184" i="49"/>
  <c r="A183" i="49"/>
  <c r="A182" i="49"/>
  <c r="L181" i="49"/>
  <c r="K181" i="49"/>
  <c r="I181" i="49"/>
  <c r="H181" i="49"/>
  <c r="A181" i="49"/>
  <c r="A180" i="49"/>
  <c r="A179" i="49"/>
  <c r="A178" i="49"/>
  <c r="L177" i="49"/>
  <c r="K177" i="49"/>
  <c r="I177" i="49"/>
  <c r="I176" i="49" s="1"/>
  <c r="I175" i="49" s="1"/>
  <c r="H177" i="49"/>
  <c r="A177" i="49"/>
  <c r="A176" i="49"/>
  <c r="A175" i="49"/>
  <c r="A174" i="49"/>
  <c r="A173" i="49"/>
  <c r="A172" i="49"/>
  <c r="L171" i="49"/>
  <c r="K171" i="49"/>
  <c r="I171" i="49"/>
  <c r="H171" i="49"/>
  <c r="A171" i="49"/>
  <c r="K170" i="49"/>
  <c r="K169" i="49" s="1"/>
  <c r="I170" i="49"/>
  <c r="I169" i="49" s="1"/>
  <c r="A170" i="49"/>
  <c r="A169" i="49"/>
  <c r="A168" i="49"/>
  <c r="L167" i="49"/>
  <c r="L166" i="49" s="1"/>
  <c r="K167" i="49"/>
  <c r="K166" i="49" s="1"/>
  <c r="K165" i="49" s="1"/>
  <c r="I167" i="49"/>
  <c r="I166" i="49" s="1"/>
  <c r="I165" i="49" s="1"/>
  <c r="H167" i="49"/>
  <c r="A167" i="49"/>
  <c r="A166" i="49"/>
  <c r="A165" i="49"/>
  <c r="A164" i="49"/>
  <c r="A163" i="49"/>
  <c r="A162" i="49"/>
  <c r="A161" i="49"/>
  <c r="L160" i="49"/>
  <c r="K160" i="49"/>
  <c r="K159" i="49" s="1"/>
  <c r="K158" i="49" s="1"/>
  <c r="I160" i="49"/>
  <c r="I159" i="49" s="1"/>
  <c r="I158" i="49" s="1"/>
  <c r="H160" i="49"/>
  <c r="A160" i="49"/>
  <c r="A159" i="49"/>
  <c r="A158" i="49"/>
  <c r="A157" i="49"/>
  <c r="L156" i="49"/>
  <c r="K156" i="49"/>
  <c r="K155" i="49" s="1"/>
  <c r="I156" i="49"/>
  <c r="I155" i="49" s="1"/>
  <c r="H156" i="49"/>
  <c r="A156" i="49"/>
  <c r="A155" i="49"/>
  <c r="A154" i="49"/>
  <c r="L153" i="49"/>
  <c r="L152" i="49" s="1"/>
  <c r="K153" i="49"/>
  <c r="K152" i="49" s="1"/>
  <c r="I153" i="49"/>
  <c r="I152" i="49" s="1"/>
  <c r="H153" i="49"/>
  <c r="A153" i="49"/>
  <c r="A152" i="49"/>
  <c r="A151" i="49"/>
  <c r="L150" i="49"/>
  <c r="L149" i="49" s="1"/>
  <c r="K150" i="49"/>
  <c r="K149" i="49" s="1"/>
  <c r="I150" i="49"/>
  <c r="I149" i="49" s="1"/>
  <c r="H150" i="49"/>
  <c r="H149" i="49" s="1"/>
  <c r="A150" i="49"/>
  <c r="A149" i="49"/>
  <c r="A148" i="49"/>
  <c r="L147" i="49"/>
  <c r="L146" i="49" s="1"/>
  <c r="K147" i="49"/>
  <c r="K146" i="49" s="1"/>
  <c r="I147" i="49"/>
  <c r="I146" i="49" s="1"/>
  <c r="H147" i="49"/>
  <c r="A147" i="49"/>
  <c r="A146" i="49"/>
  <c r="A145" i="49"/>
  <c r="L144" i="49"/>
  <c r="L143" i="49" s="1"/>
  <c r="K144" i="49"/>
  <c r="K143" i="49" s="1"/>
  <c r="I144" i="49"/>
  <c r="I143" i="49" s="1"/>
  <c r="H144" i="49"/>
  <c r="H143" i="49" s="1"/>
  <c r="A144" i="49"/>
  <c r="A143" i="49"/>
  <c r="A142" i="49"/>
  <c r="L141" i="49"/>
  <c r="L140" i="49" s="1"/>
  <c r="K141" i="49"/>
  <c r="K140" i="49" s="1"/>
  <c r="I141" i="49"/>
  <c r="I140" i="49" s="1"/>
  <c r="H141" i="49"/>
  <c r="A141" i="49"/>
  <c r="A140" i="49"/>
  <c r="A139" i="49"/>
  <c r="L138" i="49"/>
  <c r="L137" i="49" s="1"/>
  <c r="K138" i="49"/>
  <c r="K137" i="49" s="1"/>
  <c r="I138" i="49"/>
  <c r="I137" i="49" s="1"/>
  <c r="H138" i="49"/>
  <c r="H137" i="49" s="1"/>
  <c r="A138" i="49"/>
  <c r="A137" i="49"/>
  <c r="A136" i="49"/>
  <c r="L135" i="49"/>
  <c r="L134" i="49" s="1"/>
  <c r="K135" i="49"/>
  <c r="K134" i="49" s="1"/>
  <c r="I135" i="49"/>
  <c r="I134" i="49" s="1"/>
  <c r="H135" i="49"/>
  <c r="A135" i="49"/>
  <c r="A134" i="49"/>
  <c r="A133" i="49"/>
  <c r="L132" i="49"/>
  <c r="L131" i="49" s="1"/>
  <c r="K132" i="49"/>
  <c r="K131" i="49" s="1"/>
  <c r="I132" i="49"/>
  <c r="I131" i="49" s="1"/>
  <c r="H132" i="49"/>
  <c r="H131" i="49" s="1"/>
  <c r="A132" i="49"/>
  <c r="A131" i="49"/>
  <c r="A130" i="49"/>
  <c r="L129" i="49"/>
  <c r="L128" i="49" s="1"/>
  <c r="K129" i="49"/>
  <c r="K128" i="49" s="1"/>
  <c r="I129" i="49"/>
  <c r="I128" i="49" s="1"/>
  <c r="H129" i="49"/>
  <c r="A129" i="49"/>
  <c r="A128" i="49"/>
  <c r="A127" i="49"/>
  <c r="L126" i="49"/>
  <c r="L125" i="49" s="1"/>
  <c r="K126" i="49"/>
  <c r="K125" i="49" s="1"/>
  <c r="I126" i="49"/>
  <c r="I125" i="49" s="1"/>
  <c r="H126" i="49"/>
  <c r="H125" i="49" s="1"/>
  <c r="A126" i="49"/>
  <c r="A125" i="49"/>
  <c r="A124" i="49"/>
  <c r="A123" i="49"/>
  <c r="A122" i="49"/>
  <c r="A121" i="49"/>
  <c r="A120" i="49"/>
  <c r="A119" i="49"/>
  <c r="A118" i="49"/>
  <c r="A117" i="49"/>
  <c r="A116" i="49"/>
  <c r="A115" i="49"/>
  <c r="A114" i="49"/>
  <c r="A113" i="49"/>
  <c r="A112" i="49"/>
  <c r="A111" i="49"/>
  <c r="A110" i="49"/>
  <c r="A109" i="49"/>
  <c r="A108" i="49"/>
  <c r="A107" i="49"/>
  <c r="A106" i="49"/>
  <c r="L105" i="49"/>
  <c r="L104" i="49" s="1"/>
  <c r="K105" i="49"/>
  <c r="K104" i="49" s="1"/>
  <c r="I105" i="49"/>
  <c r="I104" i="49" s="1"/>
  <c r="H105" i="49"/>
  <c r="A105" i="49"/>
  <c r="A104" i="49"/>
  <c r="A103" i="49"/>
  <c r="A102" i="49"/>
  <c r="A101" i="49"/>
  <c r="L100" i="49"/>
  <c r="L99" i="49" s="1"/>
  <c r="L98" i="49" s="1"/>
  <c r="K100" i="49"/>
  <c r="K99" i="49" s="1"/>
  <c r="K98" i="49" s="1"/>
  <c r="I100" i="49"/>
  <c r="I99" i="49" s="1"/>
  <c r="I98" i="49" s="1"/>
  <c r="H100" i="49"/>
  <c r="H99" i="49" s="1"/>
  <c r="H98" i="49" s="1"/>
  <c r="A100" i="49"/>
  <c r="A99" i="49"/>
  <c r="A98" i="49"/>
  <c r="A97" i="49"/>
  <c r="A96" i="49"/>
  <c r="A95" i="49"/>
  <c r="L94" i="49"/>
  <c r="L93" i="49" s="1"/>
  <c r="L92" i="49" s="1"/>
  <c r="K94" i="49"/>
  <c r="K93" i="49" s="1"/>
  <c r="K92" i="49" s="1"/>
  <c r="I94" i="49"/>
  <c r="I93" i="49" s="1"/>
  <c r="I92" i="49" s="1"/>
  <c r="H94" i="49"/>
  <c r="A94" i="49"/>
  <c r="A93" i="49"/>
  <c r="A92" i="49"/>
  <c r="A91" i="49"/>
  <c r="A90" i="49"/>
  <c r="A89" i="49"/>
  <c r="A88" i="49"/>
  <c r="L87" i="49"/>
  <c r="K87" i="49"/>
  <c r="I87" i="49"/>
  <c r="H87" i="49"/>
  <c r="A87" i="49"/>
  <c r="A86" i="49"/>
  <c r="A85" i="49"/>
  <c r="A84" i="49"/>
  <c r="L83" i="49"/>
  <c r="L82" i="49" s="1"/>
  <c r="L81" i="49" s="1"/>
  <c r="K83" i="49"/>
  <c r="K82" i="49" s="1"/>
  <c r="K81" i="49" s="1"/>
  <c r="I83" i="49"/>
  <c r="I82" i="49" s="1"/>
  <c r="I81" i="49" s="1"/>
  <c r="H83" i="49"/>
  <c r="A83" i="49"/>
  <c r="A82" i="49"/>
  <c r="A81" i="49"/>
  <c r="A80" i="49"/>
  <c r="A79" i="49"/>
  <c r="A78" i="49"/>
  <c r="L77" i="49"/>
  <c r="L76" i="49" s="1"/>
  <c r="L75" i="49" s="1"/>
  <c r="K77" i="49"/>
  <c r="K76" i="49" s="1"/>
  <c r="K75" i="49" s="1"/>
  <c r="I77" i="49"/>
  <c r="I76" i="49" s="1"/>
  <c r="I75" i="49" s="1"/>
  <c r="H77" i="49"/>
  <c r="A77" i="49"/>
  <c r="A76" i="49"/>
  <c r="A75" i="49"/>
  <c r="A74" i="49"/>
  <c r="L73" i="49"/>
  <c r="L72" i="49" s="1"/>
  <c r="L71" i="49" s="1"/>
  <c r="K73" i="49"/>
  <c r="K72" i="49" s="1"/>
  <c r="K71" i="49" s="1"/>
  <c r="I73" i="49"/>
  <c r="H73" i="49"/>
  <c r="A73" i="49"/>
  <c r="I72" i="49"/>
  <c r="I71" i="49" s="1"/>
  <c r="A72" i="49"/>
  <c r="A71" i="49"/>
  <c r="A70" i="49"/>
  <c r="L69" i="49"/>
  <c r="L68" i="49" s="1"/>
  <c r="L67" i="49" s="1"/>
  <c r="K69" i="49"/>
  <c r="I69" i="49"/>
  <c r="H69" i="49"/>
  <c r="A69" i="49"/>
  <c r="K68" i="49"/>
  <c r="K67" i="49" s="1"/>
  <c r="I68" i="49"/>
  <c r="I67" i="49" s="1"/>
  <c r="A68" i="49"/>
  <c r="A67" i="49"/>
  <c r="A66" i="49"/>
  <c r="A65" i="49"/>
  <c r="L64" i="49"/>
  <c r="L63" i="49" s="1"/>
  <c r="K64" i="49"/>
  <c r="K63" i="49" s="1"/>
  <c r="I64" i="49"/>
  <c r="I63" i="49" s="1"/>
  <c r="H64" i="49"/>
  <c r="H63" i="49" s="1"/>
  <c r="A64" i="49"/>
  <c r="A63" i="49"/>
  <c r="A62" i="49"/>
  <c r="L61" i="49"/>
  <c r="L60" i="49" s="1"/>
  <c r="L59" i="49" s="1"/>
  <c r="K61" i="49"/>
  <c r="K60" i="49" s="1"/>
  <c r="K59" i="49" s="1"/>
  <c r="I61" i="49"/>
  <c r="I60" i="49" s="1"/>
  <c r="I59" i="49" s="1"/>
  <c r="H61" i="49"/>
  <c r="A61" i="49"/>
  <c r="A60" i="49"/>
  <c r="A59" i="49"/>
  <c r="A58" i="49"/>
  <c r="A57" i="49"/>
  <c r="A56" i="49"/>
  <c r="A55" i="49"/>
  <c r="L54" i="49"/>
  <c r="L53" i="49" s="1"/>
  <c r="L52" i="49" s="1"/>
  <c r="K54" i="49"/>
  <c r="K53" i="49" s="1"/>
  <c r="K52" i="49" s="1"/>
  <c r="I54" i="49"/>
  <c r="I53" i="49" s="1"/>
  <c r="I52" i="49" s="1"/>
  <c r="H54" i="49"/>
  <c r="H53" i="49" s="1"/>
  <c r="H52" i="49" s="1"/>
  <c r="A54" i="49"/>
  <c r="A53" i="49"/>
  <c r="A52" i="49"/>
  <c r="A51" i="49"/>
  <c r="L50" i="49"/>
  <c r="L49" i="49" s="1"/>
  <c r="L48" i="49" s="1"/>
  <c r="K50" i="49"/>
  <c r="I50" i="49"/>
  <c r="I49" i="49" s="1"/>
  <c r="I48" i="49" s="1"/>
  <c r="H50" i="49"/>
  <c r="A50" i="49"/>
  <c r="K49" i="49"/>
  <c r="K48" i="49" s="1"/>
  <c r="A49" i="49"/>
  <c r="A48" i="49"/>
  <c r="A47" i="49"/>
  <c r="A46" i="49"/>
  <c r="A45" i="49"/>
  <c r="A44" i="49"/>
  <c r="L43" i="49"/>
  <c r="L42" i="49" s="1"/>
  <c r="L41" i="49" s="1"/>
  <c r="K43" i="49"/>
  <c r="K42" i="49" s="1"/>
  <c r="K41" i="49" s="1"/>
  <c r="I43" i="49"/>
  <c r="I42" i="49" s="1"/>
  <c r="I41" i="49" s="1"/>
  <c r="H43" i="49"/>
  <c r="H42" i="49" s="1"/>
  <c r="A43" i="49"/>
  <c r="A42" i="49"/>
  <c r="A41" i="49"/>
  <c r="A40" i="49"/>
  <c r="L39" i="49"/>
  <c r="L38" i="49" s="1"/>
  <c r="L37" i="49" s="1"/>
  <c r="K39" i="49"/>
  <c r="K38" i="49" s="1"/>
  <c r="K37" i="49" s="1"/>
  <c r="I39" i="49"/>
  <c r="I38" i="49" s="1"/>
  <c r="I37" i="49" s="1"/>
  <c r="H39" i="49"/>
  <c r="H38" i="49" s="1"/>
  <c r="H37" i="49" s="1"/>
  <c r="A39" i="49"/>
  <c r="A38" i="49"/>
  <c r="A37" i="49"/>
  <c r="A36" i="49"/>
  <c r="L35" i="49"/>
  <c r="L34" i="49" s="1"/>
  <c r="L33" i="49" s="1"/>
  <c r="K35" i="49"/>
  <c r="K34" i="49" s="1"/>
  <c r="K33" i="49" s="1"/>
  <c r="I35" i="49"/>
  <c r="I34" i="49" s="1"/>
  <c r="I33" i="49" s="1"/>
  <c r="H35" i="49"/>
  <c r="H34" i="49" s="1"/>
  <c r="H33" i="49" s="1"/>
  <c r="A35" i="49"/>
  <c r="A34" i="49"/>
  <c r="A33" i="49"/>
  <c r="A32" i="49"/>
  <c r="L31" i="49"/>
  <c r="L30" i="49" s="1"/>
  <c r="L29" i="49" s="1"/>
  <c r="K31" i="49"/>
  <c r="K30" i="49" s="1"/>
  <c r="K29" i="49" s="1"/>
  <c r="I31" i="49"/>
  <c r="I30" i="49" s="1"/>
  <c r="I29" i="49" s="1"/>
  <c r="H31" i="49"/>
  <c r="H30" i="49" s="1"/>
  <c r="H29" i="49" s="1"/>
  <c r="A31" i="49"/>
  <c r="A30" i="49"/>
  <c r="A29" i="49"/>
  <c r="A28" i="49"/>
  <c r="L27" i="49"/>
  <c r="L26" i="49" s="1"/>
  <c r="L25" i="49" s="1"/>
  <c r="K27" i="49"/>
  <c r="K26" i="49" s="1"/>
  <c r="K25" i="49" s="1"/>
  <c r="I27" i="49"/>
  <c r="I26" i="49" s="1"/>
  <c r="I25" i="49" s="1"/>
  <c r="H27" i="49"/>
  <c r="H26" i="49" s="1"/>
  <c r="H25" i="49" s="1"/>
  <c r="A27" i="49"/>
  <c r="A26" i="49"/>
  <c r="A25" i="49"/>
  <c r="A24" i="49"/>
  <c r="A23" i="49"/>
  <c r="A22" i="49"/>
  <c r="L21" i="49"/>
  <c r="L20" i="49" s="1"/>
  <c r="L19" i="49" s="1"/>
  <c r="K21" i="49"/>
  <c r="K20" i="49" s="1"/>
  <c r="K19" i="49" s="1"/>
  <c r="I21" i="49"/>
  <c r="I20" i="49" s="1"/>
  <c r="I19" i="49" s="1"/>
  <c r="H21" i="49"/>
  <c r="H20" i="49" s="1"/>
  <c r="H19" i="49" s="1"/>
  <c r="A21" i="49"/>
  <c r="A20" i="49"/>
  <c r="A19" i="49"/>
  <c r="A18" i="49"/>
  <c r="L17" i="49"/>
  <c r="L16" i="49" s="1"/>
  <c r="L15" i="49" s="1"/>
  <c r="H17" i="49"/>
  <c r="H16" i="49" s="1"/>
  <c r="H15" i="49" s="1"/>
  <c r="A17" i="49"/>
  <c r="A16" i="49"/>
  <c r="A15" i="49"/>
  <c r="A14" i="49"/>
  <c r="A13" i="49"/>
  <c r="A12" i="49"/>
  <c r="H176" i="49" l="1"/>
  <c r="D660" i="50"/>
  <c r="E220" i="50"/>
  <c r="E204" i="50"/>
  <c r="F121" i="50"/>
  <c r="G148" i="50"/>
  <c r="F562" i="50"/>
  <c r="F679" i="50" s="1"/>
  <c r="E729" i="50"/>
  <c r="E848" i="50"/>
  <c r="E847" i="50" s="1"/>
  <c r="F781" i="50"/>
  <c r="F752" i="50" s="1"/>
  <c r="F848" i="50"/>
  <c r="F249" i="50"/>
  <c r="E649" i="50"/>
  <c r="E189" i="50"/>
  <c r="E610" i="50"/>
  <c r="G630" i="50"/>
  <c r="F649" i="50"/>
  <c r="E901" i="50"/>
  <c r="E69" i="50"/>
  <c r="E119" i="50" s="1"/>
  <c r="F610" i="50"/>
  <c r="H630" i="50"/>
  <c r="H679" i="50" s="1"/>
  <c r="E883" i="50"/>
  <c r="G610" i="50"/>
  <c r="G561" i="50" s="1"/>
  <c r="H610" i="50"/>
  <c r="D562" i="50"/>
  <c r="G292" i="50"/>
  <c r="H932" i="50"/>
  <c r="F729" i="50"/>
  <c r="D923" i="50"/>
  <c r="G752" i="50"/>
  <c r="H369" i="50"/>
  <c r="H249" i="50" s="1"/>
  <c r="G249" i="50"/>
  <c r="H649" i="50"/>
  <c r="G746" i="50"/>
  <c r="G680" i="50" s="1"/>
  <c r="D204" i="50"/>
  <c r="D839" i="50"/>
  <c r="D69" i="50"/>
  <c r="G846" i="50"/>
  <c r="G847" i="50"/>
  <c r="G882" i="50"/>
  <c r="G120" i="50"/>
  <c r="E560" i="50"/>
  <c r="F435" i="50"/>
  <c r="G435" i="50"/>
  <c r="H435" i="50"/>
  <c r="F846" i="50"/>
  <c r="H847" i="50"/>
  <c r="F119" i="50"/>
  <c r="G13" i="50"/>
  <c r="H13" i="50"/>
  <c r="E249" i="50"/>
  <c r="H751" i="50"/>
  <c r="F882" i="50"/>
  <c r="L380" i="49"/>
  <c r="J82" i="49"/>
  <c r="J81" i="49" s="1"/>
  <c r="J96" i="49" s="1"/>
  <c r="K389" i="49"/>
  <c r="I58" i="49"/>
  <c r="I390" i="49"/>
  <c r="H380" i="49"/>
  <c r="K103" i="49"/>
  <c r="K173" i="49" s="1"/>
  <c r="I289" i="49"/>
  <c r="I288" i="49" s="1"/>
  <c r="I287" i="49" s="1"/>
  <c r="F248" i="50"/>
  <c r="F120" i="50"/>
  <c r="F13" i="50"/>
  <c r="F751" i="50"/>
  <c r="F680" i="50"/>
  <c r="H882" i="50"/>
  <c r="L14" i="49"/>
  <c r="K58" i="49"/>
  <c r="L58" i="49"/>
  <c r="K14" i="49"/>
  <c r="J435" i="49"/>
  <c r="F881" i="50"/>
  <c r="F847" i="50"/>
  <c r="H417" i="49"/>
  <c r="H413" i="49"/>
  <c r="H412" i="49" s="1"/>
  <c r="J195" i="49"/>
  <c r="J230" i="49"/>
  <c r="H846" i="50"/>
  <c r="I80" i="49"/>
  <c r="D209" i="50"/>
  <c r="D227" i="50"/>
  <c r="D369" i="50"/>
  <c r="D588" i="50"/>
  <c r="D753" i="50"/>
  <c r="D932" i="50"/>
  <c r="J176" i="49"/>
  <c r="J194" i="49" s="1"/>
  <c r="J419" i="49"/>
  <c r="J418" i="49" s="1"/>
  <c r="G119" i="50"/>
  <c r="G248" i="50"/>
  <c r="F560" i="50"/>
  <c r="G679" i="50"/>
  <c r="G881" i="50"/>
  <c r="F941" i="50"/>
  <c r="K96" i="49"/>
  <c r="L471" i="49"/>
  <c r="D14" i="50"/>
  <c r="D84" i="50"/>
  <c r="D649" i="50"/>
  <c r="D729" i="50"/>
  <c r="D751" i="50" s="1"/>
  <c r="D781" i="50"/>
  <c r="D815" i="50"/>
  <c r="J15" i="49"/>
  <c r="J14" i="49" s="1"/>
  <c r="H119" i="50"/>
  <c r="H248" i="50"/>
  <c r="F434" i="50"/>
  <c r="G560" i="50"/>
  <c r="G941" i="50"/>
  <c r="H752" i="50"/>
  <c r="D121" i="50"/>
  <c r="D332" i="50"/>
  <c r="D525" i="50"/>
  <c r="D553" i="50"/>
  <c r="D593" i="50"/>
  <c r="D834" i="50"/>
  <c r="H120" i="50"/>
  <c r="G434" i="50"/>
  <c r="H560" i="50"/>
  <c r="H680" i="50"/>
  <c r="E681" i="50"/>
  <c r="E680" i="50" s="1"/>
  <c r="H941" i="50"/>
  <c r="E882" i="50"/>
  <c r="E941" i="50"/>
  <c r="E434" i="50"/>
  <c r="E846" i="50"/>
  <c r="E248" i="50"/>
  <c r="E120" i="50"/>
  <c r="E561" i="50"/>
  <c r="E679" i="50"/>
  <c r="E752" i="50"/>
  <c r="E13" i="50"/>
  <c r="E435" i="50"/>
  <c r="J378" i="49"/>
  <c r="J360" i="49"/>
  <c r="J79" i="49"/>
  <c r="J231" i="49"/>
  <c r="J285" i="49"/>
  <c r="J380" i="49"/>
  <c r="J389" i="49"/>
  <c r="J411" i="49"/>
  <c r="J471" i="49"/>
  <c r="J359" i="49"/>
  <c r="J288" i="49"/>
  <c r="J287" i="49" s="1"/>
  <c r="J390" i="49"/>
  <c r="J58" i="49"/>
  <c r="J103" i="49"/>
  <c r="J97" i="49" s="1"/>
  <c r="J417" i="49"/>
  <c r="I96" i="49"/>
  <c r="K80" i="49"/>
  <c r="L80" i="49"/>
  <c r="I14" i="49"/>
  <c r="K57" i="49"/>
  <c r="I57" i="49"/>
  <c r="H362" i="49"/>
  <c r="H399" i="49"/>
  <c r="H404" i="49"/>
  <c r="L423" i="49"/>
  <c r="L419" i="49"/>
  <c r="L418" i="49" s="1"/>
  <c r="H471" i="49"/>
  <c r="H41" i="49"/>
  <c r="H49" i="49"/>
  <c r="I79" i="49"/>
  <c r="H82" i="49"/>
  <c r="H146" i="49"/>
  <c r="I103" i="49"/>
  <c r="I173" i="49" s="1"/>
  <c r="K176" i="49"/>
  <c r="K194" i="49" s="1"/>
  <c r="H317" i="49"/>
  <c r="H366" i="49"/>
  <c r="H371" i="49"/>
  <c r="I389" i="49"/>
  <c r="I411" i="49"/>
  <c r="H420" i="49"/>
  <c r="H435" i="49"/>
  <c r="H72" i="49"/>
  <c r="I378" i="49"/>
  <c r="I360" i="49"/>
  <c r="L417" i="49"/>
  <c r="L413" i="49"/>
  <c r="L412" i="49" s="1"/>
  <c r="H60" i="49"/>
  <c r="H68" i="49"/>
  <c r="H76" i="49"/>
  <c r="L57" i="49"/>
  <c r="K79" i="49"/>
  <c r="H93" i="49"/>
  <c r="H104" i="49"/>
  <c r="H128" i="49"/>
  <c r="H134" i="49"/>
  <c r="H140" i="49"/>
  <c r="H152" i="49"/>
  <c r="H289" i="49"/>
  <c r="H288" i="49" s="1"/>
  <c r="H325" i="49"/>
  <c r="L435" i="49"/>
  <c r="K435" i="49"/>
  <c r="H159" i="49"/>
  <c r="H158" i="49" s="1"/>
  <c r="K289" i="49"/>
  <c r="K359" i="49" s="1"/>
  <c r="D220" i="50"/>
  <c r="D313" i="50"/>
  <c r="D167" i="50"/>
  <c r="D250" i="50"/>
  <c r="D392" i="50"/>
  <c r="D436" i="50"/>
  <c r="D517" i="50"/>
  <c r="D140" i="50"/>
  <c r="D273" i="50"/>
  <c r="D353" i="50"/>
  <c r="D404" i="50"/>
  <c r="D579" i="50"/>
  <c r="D189" i="50"/>
  <c r="D466" i="50"/>
  <c r="D490" i="50"/>
  <c r="D762" i="50"/>
  <c r="D681" i="50"/>
  <c r="D862" i="50"/>
  <c r="D918" i="50"/>
  <c r="D455" i="50"/>
  <c r="D541" i="50"/>
  <c r="D610" i="50"/>
  <c r="D630" i="50"/>
  <c r="D38" i="50"/>
  <c r="D27" i="50"/>
  <c r="K195" i="49"/>
  <c r="I195" i="49"/>
  <c r="K285" i="49"/>
  <c r="K231" i="49"/>
  <c r="K411" i="49"/>
  <c r="I231" i="49"/>
  <c r="I285" i="49"/>
  <c r="I174" i="49"/>
  <c r="K390" i="49"/>
  <c r="I230" i="49"/>
  <c r="K230" i="49"/>
  <c r="K360" i="49"/>
  <c r="K378" i="49"/>
  <c r="K380" i="49"/>
  <c r="I471" i="49"/>
  <c r="I194" i="49"/>
  <c r="I423" i="49"/>
  <c r="I419" i="49"/>
  <c r="I418" i="49" s="1"/>
  <c r="K471" i="49"/>
  <c r="L79" i="49"/>
  <c r="L96" i="49"/>
  <c r="H155" i="49"/>
  <c r="L155" i="49"/>
  <c r="H166" i="49"/>
  <c r="L170" i="49"/>
  <c r="H175" i="49"/>
  <c r="H197" i="49"/>
  <c r="L201" i="49"/>
  <c r="L206" i="49"/>
  <c r="H209" i="49"/>
  <c r="L213" i="49"/>
  <c r="H218" i="49"/>
  <c r="H224" i="49"/>
  <c r="L233" i="49"/>
  <c r="H236" i="49"/>
  <c r="L240" i="49"/>
  <c r="H270" i="49"/>
  <c r="L274" i="49"/>
  <c r="H277" i="49"/>
  <c r="L281" i="49"/>
  <c r="L289" i="49"/>
  <c r="I435" i="49"/>
  <c r="L159" i="49"/>
  <c r="L165" i="49"/>
  <c r="H170" i="49"/>
  <c r="L176" i="49"/>
  <c r="H190" i="49"/>
  <c r="L196" i="49"/>
  <c r="H201" i="49"/>
  <c r="H206" i="49"/>
  <c r="L210" i="49"/>
  <c r="H213" i="49"/>
  <c r="L217" i="49"/>
  <c r="L225" i="49"/>
  <c r="H233" i="49"/>
  <c r="L237" i="49"/>
  <c r="H240" i="49"/>
  <c r="H265" i="49"/>
  <c r="L269" i="49"/>
  <c r="H274" i="49"/>
  <c r="L278" i="49"/>
  <c r="H281" i="49"/>
  <c r="L408" i="49"/>
  <c r="K413" i="49"/>
  <c r="K412" i="49" s="1"/>
  <c r="L378" i="49"/>
  <c r="H389" i="49"/>
  <c r="L389" i="49"/>
  <c r="L360" i="49"/>
  <c r="I413" i="49"/>
  <c r="I412" i="49" s="1"/>
  <c r="K419" i="49"/>
  <c r="K418" i="49" s="1"/>
  <c r="D148" i="50"/>
  <c r="D292" i="50"/>
  <c r="D883" i="50"/>
  <c r="D901" i="50"/>
  <c r="D796" i="50"/>
  <c r="D848" i="50"/>
  <c r="D874" i="50"/>
  <c r="E881" i="50" l="1"/>
  <c r="H561" i="50"/>
  <c r="H434" i="50"/>
  <c r="F561" i="50"/>
  <c r="D119" i="50"/>
  <c r="J80" i="49"/>
  <c r="D679" i="50"/>
  <c r="D120" i="50"/>
  <c r="E751" i="50"/>
  <c r="E942" i="50" s="1"/>
  <c r="D680" i="50"/>
  <c r="G751" i="50"/>
  <c r="K97" i="49"/>
  <c r="J175" i="49"/>
  <c r="J174" i="49" s="1"/>
  <c r="K288" i="49"/>
  <c r="K287" i="49" s="1"/>
  <c r="K175" i="49"/>
  <c r="K174" i="49" s="1"/>
  <c r="I359" i="49"/>
  <c r="I286" i="49"/>
  <c r="J57" i="49"/>
  <c r="D561" i="50"/>
  <c r="K379" i="49"/>
  <c r="D249" i="50"/>
  <c r="I379" i="49"/>
  <c r="D846" i="50"/>
  <c r="I97" i="49"/>
  <c r="I13" i="49" s="1"/>
  <c r="J173" i="49"/>
  <c r="K286" i="49"/>
  <c r="J286" i="49"/>
  <c r="J379" i="49"/>
  <c r="H59" i="49"/>
  <c r="H370" i="49"/>
  <c r="H48" i="49"/>
  <c r="H14" i="49" s="1"/>
  <c r="H365" i="49"/>
  <c r="H423" i="49"/>
  <c r="H419" i="49"/>
  <c r="H418" i="49" s="1"/>
  <c r="H359" i="49"/>
  <c r="H92" i="49"/>
  <c r="H75" i="49"/>
  <c r="H71" i="49"/>
  <c r="H81" i="49"/>
  <c r="H403" i="49"/>
  <c r="H361" i="49"/>
  <c r="H194" i="49"/>
  <c r="H67" i="49"/>
  <c r="D435" i="50"/>
  <c r="D560" i="50"/>
  <c r="D434" i="50"/>
  <c r="D13" i="50"/>
  <c r="L277" i="49"/>
  <c r="H273" i="49"/>
  <c r="H232" i="49"/>
  <c r="H200" i="49"/>
  <c r="L158" i="49"/>
  <c r="H196" i="49"/>
  <c r="D881" i="50"/>
  <c r="D847" i="50"/>
  <c r="D882" i="50"/>
  <c r="D941" i="50"/>
  <c r="H217" i="49"/>
  <c r="L169" i="49"/>
  <c r="D752" i="50"/>
  <c r="D248" i="50"/>
  <c r="L407" i="49"/>
  <c r="L209" i="49"/>
  <c r="L359" i="49"/>
  <c r="L288" i="49"/>
  <c r="H269" i="49"/>
  <c r="L205" i="49"/>
  <c r="H165" i="49"/>
  <c r="L103" i="49"/>
  <c r="H287" i="49"/>
  <c r="L236" i="49"/>
  <c r="H169" i="49"/>
  <c r="L273" i="49"/>
  <c r="L224" i="49"/>
  <c r="H205" i="49"/>
  <c r="L194" i="49"/>
  <c r="L175" i="49"/>
  <c r="L232" i="49"/>
  <c r="L200" i="49"/>
  <c r="H174" i="49"/>
  <c r="H103" i="49"/>
  <c r="J13" i="49" l="1"/>
  <c r="D942" i="50"/>
  <c r="K13" i="49"/>
  <c r="K12" i="49" s="1"/>
  <c r="J12" i="49"/>
  <c r="H230" i="49"/>
  <c r="H360" i="49"/>
  <c r="H286" i="49" s="1"/>
  <c r="H378" i="49"/>
  <c r="H80" i="49"/>
  <c r="H79" i="49"/>
  <c r="H57" i="49"/>
  <c r="H390" i="49"/>
  <c r="H411" i="49"/>
  <c r="H96" i="49"/>
  <c r="H58" i="49"/>
  <c r="G942" i="50"/>
  <c r="L97" i="49"/>
  <c r="L285" i="49"/>
  <c r="L231" i="49"/>
  <c r="I472" i="49"/>
  <c r="I12" i="49"/>
  <c r="H231" i="49"/>
  <c r="H285" i="49"/>
  <c r="L195" i="49"/>
  <c r="H195" i="49"/>
  <c r="H97" i="49"/>
  <c r="L411" i="49"/>
  <c r="L390" i="49"/>
  <c r="L174" i="49"/>
  <c r="L230" i="49"/>
  <c r="H173" i="49"/>
  <c r="L287" i="49"/>
  <c r="L173" i="49"/>
  <c r="K472" i="49" l="1"/>
  <c r="H379" i="49"/>
  <c r="J472" i="49"/>
  <c r="F942" i="50"/>
  <c r="H942" i="50"/>
  <c r="H13" i="49"/>
  <c r="L13" i="49"/>
  <c r="L379" i="49"/>
  <c r="L286" i="49"/>
  <c r="L472" i="49" l="1"/>
  <c r="L12" i="49"/>
  <c r="H472" i="49"/>
  <c r="H12" i="49"/>
  <c r="H37" i="15" l="1"/>
  <c r="H36" i="15"/>
  <c r="H35" i="15"/>
  <c r="G34" i="15"/>
  <c r="F34" i="15"/>
  <c r="E34" i="15"/>
  <c r="H34" i="15" s="1"/>
  <c r="D34" i="15"/>
  <c r="C34" i="15"/>
  <c r="C26" i="15" s="1"/>
  <c r="H33" i="15"/>
  <c r="H32" i="15"/>
  <c r="H31" i="15"/>
  <c r="G30" i="15"/>
  <c r="G26" i="15" s="1"/>
  <c r="G39" i="15" s="1"/>
  <c r="F30" i="15"/>
  <c r="E30" i="15"/>
  <c r="D30" i="15"/>
  <c r="C30" i="15"/>
  <c r="H29" i="15"/>
  <c r="H28" i="15"/>
  <c r="H24" i="15"/>
  <c r="H23" i="15"/>
  <c r="H22" i="15"/>
  <c r="H20" i="15"/>
  <c r="H19" i="15"/>
  <c r="H18" i="15"/>
  <c r="H16" i="15"/>
  <c r="H15" i="15"/>
  <c r="G21" i="15"/>
  <c r="F21" i="15"/>
  <c r="E21" i="15"/>
  <c r="D21" i="15"/>
  <c r="G17" i="15"/>
  <c r="G13" i="15" s="1"/>
  <c r="F17" i="15"/>
  <c r="F13" i="15" s="1"/>
  <c r="E17" i="15"/>
  <c r="H17" i="15" s="1"/>
  <c r="D17" i="15"/>
  <c r="D13" i="15" s="1"/>
  <c r="C17" i="15"/>
  <c r="C21" i="15"/>
  <c r="E26" i="15" l="1"/>
  <c r="H21" i="15"/>
  <c r="E13" i="15"/>
  <c r="F26" i="15"/>
  <c r="F39" i="15"/>
  <c r="D26" i="15"/>
  <c r="D39" i="15" s="1"/>
  <c r="H30" i="15"/>
  <c r="H26" i="15" s="1"/>
  <c r="H13" i="15"/>
  <c r="C13" i="15"/>
  <c r="C39" i="15" s="1"/>
  <c r="I433" i="30"/>
  <c r="K433" i="30" s="1"/>
  <c r="J425" i="30"/>
  <c r="H425" i="30"/>
  <c r="G425" i="30"/>
  <c r="E425" i="30"/>
  <c r="D425" i="30"/>
  <c r="H39" i="15" l="1"/>
  <c r="E39" i="15"/>
  <c r="D151" i="30"/>
  <c r="E151" i="30"/>
  <c r="G151" i="30"/>
  <c r="H151" i="30"/>
  <c r="J151" i="30"/>
  <c r="L462" i="29"/>
  <c r="L461" i="29" s="1"/>
  <c r="K462" i="29"/>
  <c r="K461" i="29" s="1"/>
  <c r="K460" i="29" s="1"/>
  <c r="L458" i="29"/>
  <c r="L457" i="29" s="1"/>
  <c r="K458" i="29"/>
  <c r="K457" i="29" s="1"/>
  <c r="K456" i="29" s="1"/>
  <c r="L454" i="29"/>
  <c r="L453" i="29" s="1"/>
  <c r="K454" i="29"/>
  <c r="K453" i="29" s="1"/>
  <c r="K452" i="29" s="1"/>
  <c r="L450" i="29"/>
  <c r="L449" i="29" s="1"/>
  <c r="K450" i="29"/>
  <c r="K449" i="29" s="1"/>
  <c r="K448" i="29" s="1"/>
  <c r="L446" i="29"/>
  <c r="L445" i="29" s="1"/>
  <c r="K446" i="29"/>
  <c r="K445" i="29" s="1"/>
  <c r="K444" i="29" s="1"/>
  <c r="L442" i="29"/>
  <c r="L441" i="29" s="1"/>
  <c r="L440" i="29" s="1"/>
  <c r="K442" i="29"/>
  <c r="K441" i="29" s="1"/>
  <c r="K440" i="29" s="1"/>
  <c r="L438" i="29"/>
  <c r="L437" i="29" s="1"/>
  <c r="K438" i="29"/>
  <c r="K437" i="29" s="1"/>
  <c r="K436" i="29" s="1"/>
  <c r="L427" i="29"/>
  <c r="L426" i="29" s="1"/>
  <c r="L425" i="29" s="1"/>
  <c r="L424" i="29" s="1"/>
  <c r="K427" i="29"/>
  <c r="K426" i="29" s="1"/>
  <c r="K425" i="29" s="1"/>
  <c r="K424" i="29"/>
  <c r="K434" i="29" s="1"/>
  <c r="L421" i="29"/>
  <c r="L420" i="29" s="1"/>
  <c r="L423" i="29" s="1"/>
  <c r="K421" i="29"/>
  <c r="K420" i="29" s="1"/>
  <c r="K423" i="29" s="1"/>
  <c r="L415" i="29"/>
  <c r="K415" i="29"/>
  <c r="K414" i="29" s="1"/>
  <c r="K413" i="29" s="1"/>
  <c r="K412" i="29" s="1"/>
  <c r="L409" i="29"/>
  <c r="L408" i="29" s="1"/>
  <c r="L407" i="29" s="1"/>
  <c r="K409" i="29"/>
  <c r="K408" i="29" s="1"/>
  <c r="K407" i="29" s="1"/>
  <c r="L405" i="29"/>
  <c r="L404" i="29" s="1"/>
  <c r="L403" i="29" s="1"/>
  <c r="K405" i="29"/>
  <c r="K404" i="29" s="1"/>
  <c r="K403" i="29" s="1"/>
  <c r="L401" i="29"/>
  <c r="L400" i="29" s="1"/>
  <c r="L399" i="29" s="1"/>
  <c r="K401" i="29"/>
  <c r="K400" i="29" s="1"/>
  <c r="K399" i="29" s="1"/>
  <c r="L397" i="29"/>
  <c r="L396" i="29" s="1"/>
  <c r="L395" i="29" s="1"/>
  <c r="K397" i="29"/>
  <c r="K396" i="29" s="1"/>
  <c r="K395" i="29" s="1"/>
  <c r="L393" i="29"/>
  <c r="L392" i="29" s="1"/>
  <c r="K393" i="29"/>
  <c r="K392" i="29" s="1"/>
  <c r="K391" i="29" s="1"/>
  <c r="L391" i="29"/>
  <c r="L387" i="29"/>
  <c r="L386" i="29" s="1"/>
  <c r="L385" i="29" s="1"/>
  <c r="K387" i="29"/>
  <c r="K386" i="29" s="1"/>
  <c r="K385" i="29" s="1"/>
  <c r="L383" i="29"/>
  <c r="L382" i="29" s="1"/>
  <c r="L381" i="29" s="1"/>
  <c r="K383" i="29"/>
  <c r="K382" i="29" s="1"/>
  <c r="K381" i="29" s="1"/>
  <c r="L376" i="29"/>
  <c r="L375" i="29" s="1"/>
  <c r="K376" i="29"/>
  <c r="K375" i="29" s="1"/>
  <c r="K374" i="29" s="1"/>
  <c r="L372" i="29"/>
  <c r="L371" i="29" s="1"/>
  <c r="K372" i="29"/>
  <c r="K371" i="29" s="1"/>
  <c r="K370" i="29" s="1"/>
  <c r="L367" i="29"/>
  <c r="L366" i="29" s="1"/>
  <c r="K367" i="29"/>
  <c r="K366" i="29" s="1"/>
  <c r="K365" i="29" s="1"/>
  <c r="L363" i="29"/>
  <c r="L362" i="29" s="1"/>
  <c r="K363" i="29"/>
  <c r="K362" i="29" s="1"/>
  <c r="K361" i="29" s="1"/>
  <c r="L336" i="29"/>
  <c r="L335" i="29" s="1"/>
  <c r="L334" i="29" s="1"/>
  <c r="K336" i="29"/>
  <c r="K335" i="29" s="1"/>
  <c r="K334" i="29" s="1"/>
  <c r="L331" i="29"/>
  <c r="L330" i="29" s="1"/>
  <c r="L329" i="29" s="1"/>
  <c r="K331" i="29"/>
  <c r="K330" i="29" s="1"/>
  <c r="K329" i="29" s="1"/>
  <c r="L327" i="29"/>
  <c r="L326" i="29" s="1"/>
  <c r="L325" i="29" s="1"/>
  <c r="K327" i="29"/>
  <c r="K326" i="29" s="1"/>
  <c r="K325" i="29" s="1"/>
  <c r="L319" i="29"/>
  <c r="K319" i="29"/>
  <c r="K318" i="29" s="1"/>
  <c r="K317" i="29" s="1"/>
  <c r="L303" i="29"/>
  <c r="K303" i="29"/>
  <c r="L290" i="29"/>
  <c r="K290" i="29"/>
  <c r="K289" i="29" s="1"/>
  <c r="L283" i="29"/>
  <c r="L282" i="29" s="1"/>
  <c r="K283" i="29"/>
  <c r="K282" i="29"/>
  <c r="K281" i="29" s="1"/>
  <c r="L279" i="29"/>
  <c r="L278" i="29" s="1"/>
  <c r="L277" i="29" s="1"/>
  <c r="K279" i="29"/>
  <c r="K278" i="29" s="1"/>
  <c r="K277" i="29" s="1"/>
  <c r="L275" i="29"/>
  <c r="L274" i="29" s="1"/>
  <c r="K275" i="29"/>
  <c r="K274" i="29" s="1"/>
  <c r="K273" i="29" s="1"/>
  <c r="L271" i="29"/>
  <c r="L270" i="29" s="1"/>
  <c r="L269" i="29" s="1"/>
  <c r="K271" i="29"/>
  <c r="K270" i="29" s="1"/>
  <c r="K269" i="29" s="1"/>
  <c r="L267" i="29"/>
  <c r="L266" i="29" s="1"/>
  <c r="L265" i="29" s="1"/>
  <c r="K267" i="29"/>
  <c r="K266" i="29" s="1"/>
  <c r="K265" i="29" s="1"/>
  <c r="L242" i="29"/>
  <c r="L241" i="29" s="1"/>
  <c r="L240" i="29" s="1"/>
  <c r="K242" i="29"/>
  <c r="K241" i="29" s="1"/>
  <c r="K240" i="29" s="1"/>
  <c r="L238" i="29"/>
  <c r="L237" i="29" s="1"/>
  <c r="K238" i="29"/>
  <c r="K237" i="29" s="1"/>
  <c r="K236" i="29" s="1"/>
  <c r="L234" i="29"/>
  <c r="L233" i="29" s="1"/>
  <c r="L232" i="29" s="1"/>
  <c r="K234" i="29"/>
  <c r="K233" i="29" s="1"/>
  <c r="K232" i="29" s="1"/>
  <c r="L226" i="29"/>
  <c r="L225" i="29" s="1"/>
  <c r="K226" i="29"/>
  <c r="K225" i="29" s="1"/>
  <c r="K224" i="29" s="1"/>
  <c r="L219" i="29"/>
  <c r="L218" i="29" s="1"/>
  <c r="L217" i="29" s="1"/>
  <c r="K219" i="29"/>
  <c r="K218" i="29" s="1"/>
  <c r="K217" i="29" s="1"/>
  <c r="L215" i="29"/>
  <c r="K215" i="29"/>
  <c r="K214" i="29" s="1"/>
  <c r="K213" i="29" s="1"/>
  <c r="L211" i="29"/>
  <c r="K211" i="29"/>
  <c r="K210" i="29" s="1"/>
  <c r="K209" i="29" s="1"/>
  <c r="L207" i="29"/>
  <c r="L206" i="29" s="1"/>
  <c r="L205" i="29" s="1"/>
  <c r="K207" i="29"/>
  <c r="K206" i="29" s="1"/>
  <c r="K205" i="29" s="1"/>
  <c r="L202" i="29"/>
  <c r="L201" i="29" s="1"/>
  <c r="L200" i="29" s="1"/>
  <c r="K202" i="29"/>
  <c r="K201" i="29" s="1"/>
  <c r="K200" i="29" s="1"/>
  <c r="L198" i="29"/>
  <c r="L197" i="29" s="1"/>
  <c r="K198" i="29"/>
  <c r="K197" i="29" s="1"/>
  <c r="K196" i="29" s="1"/>
  <c r="L192" i="29"/>
  <c r="K192" i="29"/>
  <c r="K191" i="29" s="1"/>
  <c r="K190" i="29" s="1"/>
  <c r="L181" i="29"/>
  <c r="K181" i="29"/>
  <c r="L177" i="29"/>
  <c r="K177" i="29"/>
  <c r="K176" i="29" s="1"/>
  <c r="L171" i="29"/>
  <c r="K171" i="29"/>
  <c r="K170" i="29" s="1"/>
  <c r="K169" i="29" s="1"/>
  <c r="L167" i="29"/>
  <c r="K167" i="29"/>
  <c r="K166" i="29" s="1"/>
  <c r="K165" i="29" s="1"/>
  <c r="L160" i="29"/>
  <c r="K160" i="29"/>
  <c r="K159" i="29" s="1"/>
  <c r="K158" i="29" s="1"/>
  <c r="L156" i="29"/>
  <c r="K156" i="29"/>
  <c r="K155" i="29" s="1"/>
  <c r="L153" i="29"/>
  <c r="L152" i="29" s="1"/>
  <c r="K153" i="29"/>
  <c r="K152" i="29" s="1"/>
  <c r="L150" i="29"/>
  <c r="K150" i="29"/>
  <c r="K149" i="29" s="1"/>
  <c r="L147" i="29"/>
  <c r="L146" i="29" s="1"/>
  <c r="K147" i="29"/>
  <c r="K146" i="29" s="1"/>
  <c r="L144" i="29"/>
  <c r="K144" i="29"/>
  <c r="K143" i="29" s="1"/>
  <c r="L141" i="29"/>
  <c r="L140" i="29" s="1"/>
  <c r="K141" i="29"/>
  <c r="K140" i="29" s="1"/>
  <c r="L138" i="29"/>
  <c r="K138" i="29"/>
  <c r="K137" i="29" s="1"/>
  <c r="L135" i="29"/>
  <c r="L134" i="29" s="1"/>
  <c r="K135" i="29"/>
  <c r="K134" i="29" s="1"/>
  <c r="L132" i="29"/>
  <c r="K132" i="29"/>
  <c r="K131" i="29" s="1"/>
  <c r="L129" i="29"/>
  <c r="L128" i="29" s="1"/>
  <c r="K129" i="29"/>
  <c r="K128" i="29" s="1"/>
  <c r="L126" i="29"/>
  <c r="K126" i="29"/>
  <c r="K125" i="29" s="1"/>
  <c r="L105" i="29"/>
  <c r="L104" i="29" s="1"/>
  <c r="K105" i="29"/>
  <c r="K104" i="29" s="1"/>
  <c r="L100" i="29"/>
  <c r="K100" i="29"/>
  <c r="K99" i="29"/>
  <c r="K98" i="29" s="1"/>
  <c r="L94" i="29"/>
  <c r="K94" i="29"/>
  <c r="K93" i="29" s="1"/>
  <c r="K92" i="29" s="1"/>
  <c r="L87" i="29"/>
  <c r="K87" i="29"/>
  <c r="L83" i="29"/>
  <c r="K83" i="29"/>
  <c r="L77" i="29"/>
  <c r="K77" i="29"/>
  <c r="K76" i="29" s="1"/>
  <c r="K75" i="29" s="1"/>
  <c r="L73" i="29"/>
  <c r="K73" i="29"/>
  <c r="K72" i="29" s="1"/>
  <c r="K71" i="29" s="1"/>
  <c r="L69" i="29"/>
  <c r="K69" i="29"/>
  <c r="K68" i="29" s="1"/>
  <c r="K67" i="29" s="1"/>
  <c r="L64" i="29"/>
  <c r="K64" i="29"/>
  <c r="K63" i="29" s="1"/>
  <c r="L61" i="29"/>
  <c r="K61" i="29"/>
  <c r="K60" i="29" s="1"/>
  <c r="K59" i="29" s="1"/>
  <c r="L54" i="29"/>
  <c r="K54" i="29"/>
  <c r="K53" i="29" s="1"/>
  <c r="K52" i="29" s="1"/>
  <c r="L50" i="29"/>
  <c r="K50" i="29"/>
  <c r="K49" i="29" s="1"/>
  <c r="K48" i="29" s="1"/>
  <c r="L43" i="29"/>
  <c r="K43" i="29"/>
  <c r="K42" i="29" s="1"/>
  <c r="K41" i="29" s="1"/>
  <c r="L39" i="29"/>
  <c r="L38" i="29" s="1"/>
  <c r="K39" i="29"/>
  <c r="K38" i="29" s="1"/>
  <c r="K37" i="29" s="1"/>
  <c r="L35" i="29"/>
  <c r="K35" i="29"/>
  <c r="K34" i="29" s="1"/>
  <c r="K33" i="29" s="1"/>
  <c r="L31" i="29"/>
  <c r="L30" i="29" s="1"/>
  <c r="K31" i="29"/>
  <c r="K30" i="29" s="1"/>
  <c r="K29" i="29" s="1"/>
  <c r="L27" i="29"/>
  <c r="K27" i="29"/>
  <c r="K26" i="29" s="1"/>
  <c r="K25" i="29" s="1"/>
  <c r="L21" i="29"/>
  <c r="K21" i="29"/>
  <c r="K20" i="29" s="1"/>
  <c r="K19" i="29" s="1"/>
  <c r="L17" i="29"/>
  <c r="L16" i="29" s="1"/>
  <c r="L15" i="29" s="1"/>
  <c r="K17" i="29"/>
  <c r="K16" i="29" s="1"/>
  <c r="K15" i="29" s="1"/>
  <c r="J470" i="29"/>
  <c r="M470" i="29" s="1"/>
  <c r="J469" i="29"/>
  <c r="M469" i="29" s="1"/>
  <c r="J468" i="29"/>
  <c r="M468" i="29" s="1"/>
  <c r="J467" i="29"/>
  <c r="M467" i="29" s="1"/>
  <c r="J466" i="29"/>
  <c r="M466" i="29" s="1"/>
  <c r="J465" i="29"/>
  <c r="M465" i="29" s="1"/>
  <c r="J464" i="29"/>
  <c r="M464" i="29" s="1"/>
  <c r="J463" i="29"/>
  <c r="M463" i="29" s="1"/>
  <c r="J459" i="29"/>
  <c r="M459" i="29" s="1"/>
  <c r="J455" i="29"/>
  <c r="M455" i="29" s="1"/>
  <c r="J451" i="29"/>
  <c r="M451" i="29" s="1"/>
  <c r="J447" i="29"/>
  <c r="M447" i="29" s="1"/>
  <c r="J443" i="29"/>
  <c r="M443" i="29" s="1"/>
  <c r="J439" i="29"/>
  <c r="M439" i="29" s="1"/>
  <c r="J433" i="29"/>
  <c r="M433" i="29" s="1"/>
  <c r="J432" i="29"/>
  <c r="M432" i="29" s="1"/>
  <c r="J431" i="29"/>
  <c r="M431" i="29" s="1"/>
  <c r="J430" i="29"/>
  <c r="M430" i="29" s="1"/>
  <c r="J429" i="29"/>
  <c r="M429" i="29" s="1"/>
  <c r="J428" i="29"/>
  <c r="M428" i="29" s="1"/>
  <c r="J422" i="29"/>
  <c r="M422" i="29" s="1"/>
  <c r="J416" i="29"/>
  <c r="M416" i="29" s="1"/>
  <c r="J410" i="29"/>
  <c r="M410" i="29" s="1"/>
  <c r="J406" i="29"/>
  <c r="M406" i="29" s="1"/>
  <c r="J402" i="29"/>
  <c r="M402" i="29" s="1"/>
  <c r="J398" i="29"/>
  <c r="M398" i="29" s="1"/>
  <c r="J394" i="29"/>
  <c r="M394" i="29" s="1"/>
  <c r="J388" i="29"/>
  <c r="M388" i="29" s="1"/>
  <c r="J384" i="29"/>
  <c r="M384" i="29" s="1"/>
  <c r="J377" i="29"/>
  <c r="J373" i="29"/>
  <c r="J369" i="29"/>
  <c r="M369" i="29" s="1"/>
  <c r="J368" i="29"/>
  <c r="M368" i="29" s="1"/>
  <c r="J364" i="29"/>
  <c r="J358" i="29"/>
  <c r="M358" i="29" s="1"/>
  <c r="J357" i="29"/>
  <c r="M357" i="29" s="1"/>
  <c r="J356" i="29"/>
  <c r="M356" i="29" s="1"/>
  <c r="J355" i="29"/>
  <c r="M355" i="29" s="1"/>
  <c r="J354" i="29"/>
  <c r="M354" i="29" s="1"/>
  <c r="J353" i="29"/>
  <c r="M353" i="29" s="1"/>
  <c r="J352" i="29"/>
  <c r="M352" i="29" s="1"/>
  <c r="J351" i="29"/>
  <c r="M351" i="29" s="1"/>
  <c r="J350" i="29"/>
  <c r="M350" i="29" s="1"/>
  <c r="J349" i="29"/>
  <c r="M349" i="29" s="1"/>
  <c r="J348" i="29"/>
  <c r="M348" i="29" s="1"/>
  <c r="J347" i="29"/>
  <c r="M347" i="29" s="1"/>
  <c r="J346" i="29"/>
  <c r="M346" i="29" s="1"/>
  <c r="J345" i="29"/>
  <c r="M345" i="29" s="1"/>
  <c r="J344" i="29"/>
  <c r="M344" i="29" s="1"/>
  <c r="J343" i="29"/>
  <c r="M343" i="29" s="1"/>
  <c r="J342" i="29"/>
  <c r="M342" i="29" s="1"/>
  <c r="J341" i="29"/>
  <c r="M341" i="29" s="1"/>
  <c r="J340" i="29"/>
  <c r="M340" i="29" s="1"/>
  <c r="J339" i="29"/>
  <c r="M339" i="29" s="1"/>
  <c r="J338" i="29"/>
  <c r="M338" i="29" s="1"/>
  <c r="J337" i="29"/>
  <c r="M337" i="29" s="1"/>
  <c r="J333" i="29"/>
  <c r="M333" i="29" s="1"/>
  <c r="J332" i="29"/>
  <c r="J328" i="29"/>
  <c r="J324" i="29"/>
  <c r="J323" i="29"/>
  <c r="M323" i="29" s="1"/>
  <c r="J322" i="29"/>
  <c r="M322" i="29" s="1"/>
  <c r="J321" i="29"/>
  <c r="M321" i="29" s="1"/>
  <c r="J320" i="29"/>
  <c r="M320" i="29" s="1"/>
  <c r="J316" i="29"/>
  <c r="M316" i="29" s="1"/>
  <c r="J315" i="29"/>
  <c r="M315" i="29" s="1"/>
  <c r="J314" i="29"/>
  <c r="M314" i="29" s="1"/>
  <c r="J313" i="29"/>
  <c r="M313" i="29" s="1"/>
  <c r="J312" i="29"/>
  <c r="M312" i="29" s="1"/>
  <c r="J311" i="29"/>
  <c r="J310" i="29"/>
  <c r="J309" i="29"/>
  <c r="J308" i="29"/>
  <c r="J307" i="29"/>
  <c r="J306" i="29"/>
  <c r="M306" i="29" s="1"/>
  <c r="J305" i="29"/>
  <c r="J304" i="29"/>
  <c r="M304" i="29" s="1"/>
  <c r="J302" i="29"/>
  <c r="J301" i="29"/>
  <c r="M301" i="29" s="1"/>
  <c r="J300" i="29"/>
  <c r="M300" i="29" s="1"/>
  <c r="J299" i="29"/>
  <c r="M299" i="29" s="1"/>
  <c r="J298" i="29"/>
  <c r="M298" i="29" s="1"/>
  <c r="J297" i="29"/>
  <c r="M297" i="29" s="1"/>
  <c r="J296" i="29"/>
  <c r="M296" i="29" s="1"/>
  <c r="J295" i="29"/>
  <c r="M295" i="29" s="1"/>
  <c r="J294" i="29"/>
  <c r="M294" i="29" s="1"/>
  <c r="J293" i="29"/>
  <c r="M293" i="29" s="1"/>
  <c r="J292" i="29"/>
  <c r="M292" i="29" s="1"/>
  <c r="J291" i="29"/>
  <c r="M291" i="29" s="1"/>
  <c r="J284" i="29"/>
  <c r="J280" i="29"/>
  <c r="J276" i="29"/>
  <c r="J272" i="29"/>
  <c r="J268" i="29"/>
  <c r="J264" i="29"/>
  <c r="M264" i="29" s="1"/>
  <c r="J263" i="29"/>
  <c r="M263" i="29" s="1"/>
  <c r="J262" i="29"/>
  <c r="M262" i="29" s="1"/>
  <c r="J261" i="29"/>
  <c r="M261" i="29" s="1"/>
  <c r="J260" i="29"/>
  <c r="M260" i="29" s="1"/>
  <c r="J259" i="29"/>
  <c r="M259" i="29" s="1"/>
  <c r="J258" i="29"/>
  <c r="M258" i="29" s="1"/>
  <c r="J257" i="29"/>
  <c r="M257" i="29" s="1"/>
  <c r="J256" i="29"/>
  <c r="M256" i="29" s="1"/>
  <c r="J255" i="29"/>
  <c r="M255" i="29" s="1"/>
  <c r="J254" i="29"/>
  <c r="M254" i="29" s="1"/>
  <c r="J253" i="29"/>
  <c r="M253" i="29" s="1"/>
  <c r="J252" i="29"/>
  <c r="M252" i="29" s="1"/>
  <c r="J251" i="29"/>
  <c r="M251" i="29" s="1"/>
  <c r="J250" i="29"/>
  <c r="M250" i="29" s="1"/>
  <c r="J249" i="29"/>
  <c r="M249" i="29" s="1"/>
  <c r="J248" i="29"/>
  <c r="M248" i="29" s="1"/>
  <c r="J247" i="29"/>
  <c r="M247" i="29" s="1"/>
  <c r="J246" i="29"/>
  <c r="M246" i="29" s="1"/>
  <c r="J245" i="29"/>
  <c r="M245" i="29" s="1"/>
  <c r="J244" i="29"/>
  <c r="M244" i="29" s="1"/>
  <c r="J243" i="29"/>
  <c r="M243" i="29" s="1"/>
  <c r="J239" i="29"/>
  <c r="M239" i="29" s="1"/>
  <c r="J235" i="29"/>
  <c r="J229" i="29"/>
  <c r="M229" i="29" s="1"/>
  <c r="J228" i="29"/>
  <c r="M228" i="29" s="1"/>
  <c r="J227" i="29"/>
  <c r="M227" i="29" s="1"/>
  <c r="J223" i="29"/>
  <c r="M223" i="29" s="1"/>
  <c r="J222" i="29"/>
  <c r="M222" i="29" s="1"/>
  <c r="J221" i="29"/>
  <c r="M221" i="29" s="1"/>
  <c r="J220" i="29"/>
  <c r="M220" i="29" s="1"/>
  <c r="J216" i="29"/>
  <c r="J212" i="29"/>
  <c r="J208" i="29"/>
  <c r="M208" i="29" s="1"/>
  <c r="J204" i="29"/>
  <c r="M204" i="29" s="1"/>
  <c r="J203" i="29"/>
  <c r="M203" i="29" s="1"/>
  <c r="J199" i="29"/>
  <c r="M199" i="29" s="1"/>
  <c r="J193" i="29"/>
  <c r="J189" i="29"/>
  <c r="M189" i="29" s="1"/>
  <c r="J188" i="29"/>
  <c r="J187" i="29"/>
  <c r="J186" i="29"/>
  <c r="N186" i="29" s="1"/>
  <c r="J185" i="29"/>
  <c r="J184" i="29"/>
  <c r="J183" i="29"/>
  <c r="J182" i="29"/>
  <c r="J180" i="29"/>
  <c r="M180" i="29" s="1"/>
  <c r="J179" i="29"/>
  <c r="M179" i="29" s="1"/>
  <c r="J178" i="29"/>
  <c r="M178" i="29" s="1"/>
  <c r="J172" i="29"/>
  <c r="M172" i="29" s="1"/>
  <c r="J168" i="29"/>
  <c r="J164" i="29"/>
  <c r="M164" i="29" s="1"/>
  <c r="J163" i="29"/>
  <c r="M163" i="29" s="1"/>
  <c r="J162" i="29"/>
  <c r="M162" i="29" s="1"/>
  <c r="J161" i="29"/>
  <c r="M161" i="29" s="1"/>
  <c r="J157" i="29"/>
  <c r="J154" i="29"/>
  <c r="N154" i="29" s="1"/>
  <c r="J151" i="29"/>
  <c r="J148" i="29"/>
  <c r="J145" i="29"/>
  <c r="J142" i="29"/>
  <c r="J139" i="29"/>
  <c r="J136" i="29"/>
  <c r="J133" i="29"/>
  <c r="J130" i="29"/>
  <c r="J127" i="29"/>
  <c r="J124" i="29"/>
  <c r="M124" i="29" s="1"/>
  <c r="J123" i="29"/>
  <c r="M123" i="29" s="1"/>
  <c r="J122" i="29"/>
  <c r="M122" i="29" s="1"/>
  <c r="J121" i="29"/>
  <c r="M121" i="29" s="1"/>
  <c r="J120" i="29"/>
  <c r="M120" i="29" s="1"/>
  <c r="J119" i="29"/>
  <c r="M119" i="29" s="1"/>
  <c r="J118" i="29"/>
  <c r="M118" i="29" s="1"/>
  <c r="J117" i="29"/>
  <c r="M117" i="29" s="1"/>
  <c r="J116" i="29"/>
  <c r="M116" i="29" s="1"/>
  <c r="J115" i="29"/>
  <c r="J114" i="29"/>
  <c r="M114" i="29" s="1"/>
  <c r="J113" i="29"/>
  <c r="M113" i="29" s="1"/>
  <c r="J112" i="29"/>
  <c r="M112" i="29" s="1"/>
  <c r="J111" i="29"/>
  <c r="M111" i="29" s="1"/>
  <c r="J110" i="29"/>
  <c r="M110" i="29" s="1"/>
  <c r="J109" i="29"/>
  <c r="M109" i="29" s="1"/>
  <c r="J108" i="29"/>
  <c r="M108" i="29" s="1"/>
  <c r="J107" i="29"/>
  <c r="M107" i="29" s="1"/>
  <c r="J106" i="29"/>
  <c r="M106" i="29" s="1"/>
  <c r="J102" i="29"/>
  <c r="M102" i="29" s="1"/>
  <c r="J101" i="29"/>
  <c r="M101" i="29" s="1"/>
  <c r="J95" i="29"/>
  <c r="J91" i="29"/>
  <c r="J90" i="29"/>
  <c r="N90" i="29" s="1"/>
  <c r="J89" i="29"/>
  <c r="J88" i="29"/>
  <c r="M88" i="29" s="1"/>
  <c r="J86" i="29"/>
  <c r="M86" i="29" s="1"/>
  <c r="J85" i="29"/>
  <c r="M85" i="29" s="1"/>
  <c r="J84" i="29"/>
  <c r="M84" i="29" s="1"/>
  <c r="J78" i="29"/>
  <c r="J74" i="29"/>
  <c r="M74" i="29" s="1"/>
  <c r="J70" i="29"/>
  <c r="J66" i="29"/>
  <c r="J65" i="29"/>
  <c r="M65" i="29" s="1"/>
  <c r="J62" i="29"/>
  <c r="J56" i="29"/>
  <c r="M56" i="29" s="1"/>
  <c r="J55" i="29"/>
  <c r="M55" i="29" s="1"/>
  <c r="J51" i="29"/>
  <c r="M51" i="29" s="1"/>
  <c r="J47" i="29"/>
  <c r="M47" i="29" s="1"/>
  <c r="J46" i="29"/>
  <c r="M46" i="29" s="1"/>
  <c r="J45" i="29"/>
  <c r="M45" i="29" s="1"/>
  <c r="J44" i="29"/>
  <c r="M44" i="29" s="1"/>
  <c r="J40" i="29"/>
  <c r="M40" i="29" s="1"/>
  <c r="J36" i="29"/>
  <c r="J32" i="29"/>
  <c r="J28" i="29"/>
  <c r="M28" i="29" s="1"/>
  <c r="J24" i="29"/>
  <c r="J23" i="29"/>
  <c r="M23" i="29" s="1"/>
  <c r="J22" i="29"/>
  <c r="J18" i="29"/>
  <c r="N18" i="29" s="1"/>
  <c r="I462" i="29"/>
  <c r="I461" i="29" s="1"/>
  <c r="I460" i="29" s="1"/>
  <c r="I458" i="29"/>
  <c r="I457" i="29" s="1"/>
  <c r="I456" i="29" s="1"/>
  <c r="I454" i="29"/>
  <c r="I453" i="29" s="1"/>
  <c r="I452" i="29" s="1"/>
  <c r="I450" i="29"/>
  <c r="I449" i="29" s="1"/>
  <c r="I448" i="29" s="1"/>
  <c r="I446" i="29"/>
  <c r="I445" i="29" s="1"/>
  <c r="I444" i="29" s="1"/>
  <c r="I442" i="29"/>
  <c r="I441" i="29" s="1"/>
  <c r="I440" i="29" s="1"/>
  <c r="I438" i="29"/>
  <c r="I437" i="29" s="1"/>
  <c r="I436" i="29" s="1"/>
  <c r="I427" i="29"/>
  <c r="I426" i="29" s="1"/>
  <c r="I425" i="29" s="1"/>
  <c r="I421" i="29"/>
  <c r="I420" i="29" s="1"/>
  <c r="I419" i="29" s="1"/>
  <c r="I418" i="29" s="1"/>
  <c r="I415" i="29"/>
  <c r="I414" i="29" s="1"/>
  <c r="I409" i="29"/>
  <c r="I408" i="29" s="1"/>
  <c r="I407" i="29" s="1"/>
  <c r="I405" i="29"/>
  <c r="I404" i="29" s="1"/>
  <c r="I403" i="29" s="1"/>
  <c r="I401" i="29"/>
  <c r="I400" i="29" s="1"/>
  <c r="I399" i="29" s="1"/>
  <c r="I397" i="29"/>
  <c r="I396" i="29" s="1"/>
  <c r="I395" i="29" s="1"/>
  <c r="I393" i="29"/>
  <c r="I392" i="29" s="1"/>
  <c r="I391" i="29" s="1"/>
  <c r="I387" i="29"/>
  <c r="I386" i="29" s="1"/>
  <c r="I385" i="29" s="1"/>
  <c r="I383" i="29"/>
  <c r="I382" i="29" s="1"/>
  <c r="I381" i="29" s="1"/>
  <c r="I376" i="29"/>
  <c r="I375" i="29" s="1"/>
  <c r="I374" i="29" s="1"/>
  <c r="I372" i="29"/>
  <c r="I371" i="29" s="1"/>
  <c r="I370" i="29" s="1"/>
  <c r="I367" i="29"/>
  <c r="I366" i="29" s="1"/>
  <c r="I365" i="29" s="1"/>
  <c r="I363" i="29"/>
  <c r="I362" i="29" s="1"/>
  <c r="I361" i="29" s="1"/>
  <c r="I336" i="29"/>
  <c r="I335" i="29" s="1"/>
  <c r="I334" i="29" s="1"/>
  <c r="I331" i="29"/>
  <c r="I330" i="29" s="1"/>
  <c r="I329" i="29" s="1"/>
  <c r="I327" i="29"/>
  <c r="I326" i="29" s="1"/>
  <c r="I325" i="29" s="1"/>
  <c r="I319" i="29"/>
  <c r="I318" i="29" s="1"/>
  <c r="I317" i="29" s="1"/>
  <c r="I303" i="29"/>
  <c r="I290" i="29"/>
  <c r="I283" i="29"/>
  <c r="I282" i="29" s="1"/>
  <c r="I281" i="29" s="1"/>
  <c r="I279" i="29"/>
  <c r="I278" i="29" s="1"/>
  <c r="I277" i="29" s="1"/>
  <c r="I275" i="29"/>
  <c r="I274" i="29" s="1"/>
  <c r="I273" i="29" s="1"/>
  <c r="I271" i="29"/>
  <c r="I270" i="29" s="1"/>
  <c r="I269" i="29" s="1"/>
  <c r="I267" i="29"/>
  <c r="I266" i="29" s="1"/>
  <c r="I265" i="29" s="1"/>
  <c r="I242" i="29"/>
  <c r="I241" i="29" s="1"/>
  <c r="I240" i="29" s="1"/>
  <c r="I238" i="29"/>
  <c r="I237" i="29" s="1"/>
  <c r="I236" i="29" s="1"/>
  <c r="I234" i="29"/>
  <c r="I233" i="29" s="1"/>
  <c r="I232" i="29" s="1"/>
  <c r="I226" i="29"/>
  <c r="I225" i="29" s="1"/>
  <c r="I224" i="29" s="1"/>
  <c r="I219" i="29"/>
  <c r="I218" i="29" s="1"/>
  <c r="I217" i="29" s="1"/>
  <c r="I215" i="29"/>
  <c r="I214" i="29" s="1"/>
  <c r="I213" i="29" s="1"/>
  <c r="I211" i="29"/>
  <c r="I210" i="29" s="1"/>
  <c r="I209" i="29" s="1"/>
  <c r="I207" i="29"/>
  <c r="I206" i="29" s="1"/>
  <c r="I202" i="29"/>
  <c r="I201" i="29" s="1"/>
  <c r="I200" i="29" s="1"/>
  <c r="I198" i="29"/>
  <c r="I197" i="29" s="1"/>
  <c r="I196" i="29" s="1"/>
  <c r="I192" i="29"/>
  <c r="I191" i="29" s="1"/>
  <c r="I190" i="29" s="1"/>
  <c r="I181" i="29"/>
  <c r="I177" i="29"/>
  <c r="I171" i="29"/>
  <c r="I170" i="29" s="1"/>
  <c r="I169" i="29" s="1"/>
  <c r="I167" i="29"/>
  <c r="I166" i="29" s="1"/>
  <c r="I165" i="29" s="1"/>
  <c r="I160" i="29"/>
  <c r="I159" i="29" s="1"/>
  <c r="I158" i="29" s="1"/>
  <c r="I156" i="29"/>
  <c r="I155" i="29" s="1"/>
  <c r="I153" i="29"/>
  <c r="I152" i="29" s="1"/>
  <c r="I150" i="29"/>
  <c r="I149" i="29" s="1"/>
  <c r="I147" i="29"/>
  <c r="I146" i="29" s="1"/>
  <c r="I144" i="29"/>
  <c r="I143" i="29" s="1"/>
  <c r="I141" i="29"/>
  <c r="I140" i="29" s="1"/>
  <c r="I138" i="29"/>
  <c r="I137" i="29" s="1"/>
  <c r="I135" i="29"/>
  <c r="I134" i="29" s="1"/>
  <c r="I132" i="29"/>
  <c r="I131" i="29" s="1"/>
  <c r="I129" i="29"/>
  <c r="I128" i="29" s="1"/>
  <c r="I126" i="29"/>
  <c r="I125" i="29" s="1"/>
  <c r="I105" i="29"/>
  <c r="I104" i="29" s="1"/>
  <c r="I100" i="29"/>
  <c r="I99" i="29" s="1"/>
  <c r="I98" i="29" s="1"/>
  <c r="I94" i="29"/>
  <c r="I93" i="29" s="1"/>
  <c r="I92" i="29" s="1"/>
  <c r="I87" i="29"/>
  <c r="I83" i="29"/>
  <c r="I77" i="29"/>
  <c r="I76" i="29" s="1"/>
  <c r="I75" i="29" s="1"/>
  <c r="I73" i="29"/>
  <c r="I72" i="29" s="1"/>
  <c r="I71" i="29" s="1"/>
  <c r="I69" i="29"/>
  <c r="I68" i="29" s="1"/>
  <c r="I67" i="29" s="1"/>
  <c r="I64" i="29"/>
  <c r="I63" i="29" s="1"/>
  <c r="I61" i="29"/>
  <c r="I60" i="29" s="1"/>
  <c r="I59" i="29" s="1"/>
  <c r="I54" i="29"/>
  <c r="I53" i="29" s="1"/>
  <c r="I52" i="29" s="1"/>
  <c r="I50" i="29"/>
  <c r="I49" i="29" s="1"/>
  <c r="I48" i="29" s="1"/>
  <c r="I43" i="29"/>
  <c r="I42" i="29" s="1"/>
  <c r="I41" i="29" s="1"/>
  <c r="I39" i="29"/>
  <c r="I38" i="29"/>
  <c r="I37" i="29" s="1"/>
  <c r="I35" i="29"/>
  <c r="I34" i="29" s="1"/>
  <c r="I33" i="29" s="1"/>
  <c r="I31" i="29"/>
  <c r="I30" i="29" s="1"/>
  <c r="I29" i="29" s="1"/>
  <c r="I27" i="29"/>
  <c r="I26" i="29" s="1"/>
  <c r="I25" i="29" s="1"/>
  <c r="I21" i="29"/>
  <c r="I20" i="29" s="1"/>
  <c r="I19" i="29" s="1"/>
  <c r="I17" i="29"/>
  <c r="I16" i="29" s="1"/>
  <c r="I15" i="29" s="1"/>
  <c r="H462" i="29"/>
  <c r="H461" i="29" s="1"/>
  <c r="H458" i="29"/>
  <c r="H457" i="29" s="1"/>
  <c r="H456" i="29" s="1"/>
  <c r="H454" i="29"/>
  <c r="H453" i="29" s="1"/>
  <c r="H450" i="29"/>
  <c r="H449" i="29" s="1"/>
  <c r="H446" i="29"/>
  <c r="H445" i="29" s="1"/>
  <c r="H442" i="29"/>
  <c r="H441" i="29" s="1"/>
  <c r="H440" i="29" s="1"/>
  <c r="H427" i="29"/>
  <c r="H426" i="29" s="1"/>
  <c r="H425" i="29" s="1"/>
  <c r="H424" i="29" s="1"/>
  <c r="H434" i="29" s="1"/>
  <c r="H409" i="29"/>
  <c r="J409" i="29" s="1"/>
  <c r="H405" i="29"/>
  <c r="H404" i="29"/>
  <c r="H401" i="29"/>
  <c r="H397" i="29"/>
  <c r="H393" i="29"/>
  <c r="J393" i="29" s="1"/>
  <c r="H387" i="29"/>
  <c r="H383" i="29"/>
  <c r="H382" i="29" s="1"/>
  <c r="H381" i="29" s="1"/>
  <c r="H376" i="29"/>
  <c r="J376" i="29" s="1"/>
  <c r="H372" i="29"/>
  <c r="H367" i="29"/>
  <c r="H363" i="29"/>
  <c r="H362" i="29" s="1"/>
  <c r="H361" i="29" s="1"/>
  <c r="J361" i="29" s="1"/>
  <c r="H336" i="29"/>
  <c r="H331" i="29"/>
  <c r="H330" i="29" s="1"/>
  <c r="H329" i="29" s="1"/>
  <c r="J329" i="29" s="1"/>
  <c r="H327" i="29"/>
  <c r="J327" i="29" s="1"/>
  <c r="H319" i="29"/>
  <c r="H303" i="29"/>
  <c r="H290" i="29"/>
  <c r="J290" i="29" s="1"/>
  <c r="M290" i="29" s="1"/>
  <c r="H283" i="29"/>
  <c r="J283" i="29" s="1"/>
  <c r="H279" i="29"/>
  <c r="H278" i="29" s="1"/>
  <c r="H277" i="29" s="1"/>
  <c r="H275" i="29"/>
  <c r="H274" i="29" s="1"/>
  <c r="H273" i="29" s="1"/>
  <c r="J273" i="29" s="1"/>
  <c r="H271" i="29"/>
  <c r="H267" i="29"/>
  <c r="H266" i="29" s="1"/>
  <c r="H242" i="29"/>
  <c r="H241" i="29" s="1"/>
  <c r="H240" i="29" s="1"/>
  <c r="H238" i="29"/>
  <c r="H237" i="29"/>
  <c r="H236" i="29" s="1"/>
  <c r="H234" i="29"/>
  <c r="H233" i="29" s="1"/>
  <c r="H232" i="29" s="1"/>
  <c r="H226" i="29"/>
  <c r="H219" i="29"/>
  <c r="H218" i="29" s="1"/>
  <c r="H217" i="29" s="1"/>
  <c r="H215" i="29"/>
  <c r="H214" i="29" s="1"/>
  <c r="H213" i="29" s="1"/>
  <c r="H211" i="29"/>
  <c r="H210" i="29" s="1"/>
  <c r="H209" i="29" s="1"/>
  <c r="H207" i="29"/>
  <c r="H206" i="29" s="1"/>
  <c r="H205" i="29" s="1"/>
  <c r="H202" i="29"/>
  <c r="J202" i="29" s="1"/>
  <c r="H201" i="29"/>
  <c r="H200" i="29" s="1"/>
  <c r="J200" i="29" s="1"/>
  <c r="H198" i="29"/>
  <c r="H197" i="29" s="1"/>
  <c r="H192" i="29"/>
  <c r="H191" i="29" s="1"/>
  <c r="H190" i="29" s="1"/>
  <c r="H181" i="29"/>
  <c r="H177" i="29"/>
  <c r="H176" i="29" s="1"/>
  <c r="H175" i="29" s="1"/>
  <c r="H171" i="29"/>
  <c r="H170" i="29" s="1"/>
  <c r="H169" i="29" s="1"/>
  <c r="H167" i="29"/>
  <c r="H166" i="29" s="1"/>
  <c r="H165" i="29" s="1"/>
  <c r="H160" i="29"/>
  <c r="J160" i="29" s="1"/>
  <c r="H156" i="29"/>
  <c r="H155" i="29" s="1"/>
  <c r="H153" i="29"/>
  <c r="H152" i="29" s="1"/>
  <c r="H150" i="29"/>
  <c r="H147" i="29"/>
  <c r="H146" i="29" s="1"/>
  <c r="H144" i="29"/>
  <c r="H143" i="29"/>
  <c r="J143" i="29" s="1"/>
  <c r="H141" i="29"/>
  <c r="H138" i="29"/>
  <c r="H137" i="29" s="1"/>
  <c r="H135" i="29"/>
  <c r="H132" i="29"/>
  <c r="J132" i="29" s="1"/>
  <c r="H129" i="29"/>
  <c r="H128" i="29" s="1"/>
  <c r="H126" i="29"/>
  <c r="H125" i="29" s="1"/>
  <c r="H105" i="29"/>
  <c r="H104" i="29" s="1"/>
  <c r="J104" i="29" s="1"/>
  <c r="H100" i="29"/>
  <c r="H94" i="29"/>
  <c r="H93" i="29" s="1"/>
  <c r="H87" i="29"/>
  <c r="H83" i="29"/>
  <c r="J83" i="29" s="1"/>
  <c r="H77" i="29"/>
  <c r="H76" i="29" s="1"/>
  <c r="H75" i="29" s="1"/>
  <c r="H69" i="29"/>
  <c r="H64" i="29"/>
  <c r="J64" i="29" s="1"/>
  <c r="H54" i="29"/>
  <c r="H43" i="29"/>
  <c r="H50" i="29"/>
  <c r="H49" i="29" s="1"/>
  <c r="H48" i="29" s="1"/>
  <c r="J48" i="29" s="1"/>
  <c r="H39" i="29"/>
  <c r="H35" i="29"/>
  <c r="H34" i="29" s="1"/>
  <c r="H33" i="29" s="1"/>
  <c r="H31" i="29"/>
  <c r="J31" i="29" s="1"/>
  <c r="H27" i="29"/>
  <c r="H21" i="29"/>
  <c r="H20" i="29" s="1"/>
  <c r="H17" i="29"/>
  <c r="H16" i="29" s="1"/>
  <c r="H15" i="29" s="1"/>
  <c r="A332" i="29"/>
  <c r="M202" i="29" l="1"/>
  <c r="H30" i="29"/>
  <c r="K435" i="29"/>
  <c r="J213" i="29"/>
  <c r="J152" i="29"/>
  <c r="J217" i="29"/>
  <c r="J303" i="29"/>
  <c r="J100" i="29"/>
  <c r="J128" i="29"/>
  <c r="J319" i="29"/>
  <c r="J401" i="29"/>
  <c r="M401" i="29" s="1"/>
  <c r="J238" i="29"/>
  <c r="M238" i="29" s="1"/>
  <c r="J336" i="29"/>
  <c r="J150" i="29"/>
  <c r="H392" i="29"/>
  <c r="J167" i="29"/>
  <c r="J190" i="29"/>
  <c r="K419" i="29"/>
  <c r="K418" i="29" s="1"/>
  <c r="J33" i="29"/>
  <c r="J155" i="29"/>
  <c r="J226" i="29"/>
  <c r="M226" i="29" s="1"/>
  <c r="J383" i="29"/>
  <c r="J456" i="29"/>
  <c r="J206" i="29"/>
  <c r="M206" i="29" s="1"/>
  <c r="I289" i="29"/>
  <c r="I288" i="29" s="1"/>
  <c r="I287" i="29" s="1"/>
  <c r="J236" i="29"/>
  <c r="J381" i="29"/>
  <c r="M381" i="29" s="1"/>
  <c r="J125" i="29"/>
  <c r="J146" i="29"/>
  <c r="M146" i="29" s="1"/>
  <c r="J156" i="29"/>
  <c r="N156" i="29" s="1"/>
  <c r="J232" i="29"/>
  <c r="M232" i="29" s="1"/>
  <c r="H282" i="29"/>
  <c r="H281" i="29" s="1"/>
  <c r="J281" i="29" s="1"/>
  <c r="H318" i="29"/>
  <c r="H317" i="29" s="1"/>
  <c r="J317" i="29" s="1"/>
  <c r="H375" i="29"/>
  <c r="H400" i="29"/>
  <c r="H399" i="29" s="1"/>
  <c r="J399" i="29" s="1"/>
  <c r="M399" i="29" s="1"/>
  <c r="H408" i="29"/>
  <c r="H407" i="29" s="1"/>
  <c r="K103" i="29"/>
  <c r="K97" i="29" s="1"/>
  <c r="H265" i="29"/>
  <c r="J265" i="29" s="1"/>
  <c r="J266" i="29"/>
  <c r="I58" i="29"/>
  <c r="J137" i="29"/>
  <c r="J209" i="29"/>
  <c r="J105" i="29"/>
  <c r="J153" i="29"/>
  <c r="N153" i="29" s="1"/>
  <c r="J198" i="29"/>
  <c r="M198" i="29" s="1"/>
  <c r="J214" i="29"/>
  <c r="J363" i="29"/>
  <c r="M363" i="29" s="1"/>
  <c r="J458" i="29"/>
  <c r="M458" i="29" s="1"/>
  <c r="K231" i="29"/>
  <c r="N189" i="29"/>
  <c r="H63" i="29"/>
  <c r="J63" i="29" s="1"/>
  <c r="H131" i="29"/>
  <c r="J131" i="29" s="1"/>
  <c r="H149" i="29"/>
  <c r="J149" i="29" s="1"/>
  <c r="J277" i="29"/>
  <c r="J75" i="29"/>
  <c r="J462" i="29"/>
  <c r="J129" i="29"/>
  <c r="N129" i="29" s="1"/>
  <c r="J275" i="29"/>
  <c r="M275" i="29" s="1"/>
  <c r="L289" i="29"/>
  <c r="L288" i="29" s="1"/>
  <c r="N239" i="29"/>
  <c r="J49" i="29"/>
  <c r="J177" i="29"/>
  <c r="J201" i="29"/>
  <c r="J219" i="29"/>
  <c r="M219" i="29" s="1"/>
  <c r="J233" i="29"/>
  <c r="J241" i="29"/>
  <c r="J426" i="29"/>
  <c r="M426" i="29" s="1"/>
  <c r="J454" i="29"/>
  <c r="K14" i="29"/>
  <c r="K82" i="29"/>
  <c r="K81" i="29" s="1"/>
  <c r="K80" i="29" s="1"/>
  <c r="L389" i="29"/>
  <c r="N28" i="29"/>
  <c r="N333" i="29"/>
  <c r="J169" i="29"/>
  <c r="J50" i="29"/>
  <c r="J166" i="29"/>
  <c r="J278" i="29"/>
  <c r="M278" i="29" s="1"/>
  <c r="J362" i="29"/>
  <c r="J427" i="29"/>
  <c r="M427" i="29" s="1"/>
  <c r="K389" i="29"/>
  <c r="N88" i="29"/>
  <c r="H19" i="29"/>
  <c r="J19" i="29" s="1"/>
  <c r="J20" i="29"/>
  <c r="H448" i="29"/>
  <c r="J448" i="29" s="1"/>
  <c r="J449" i="29"/>
  <c r="M449" i="29" s="1"/>
  <c r="H196" i="29"/>
  <c r="J196" i="29" s="1"/>
  <c r="J197" i="29"/>
  <c r="M197" i="29" s="1"/>
  <c r="I424" i="29"/>
  <c r="I434" i="29" s="1"/>
  <c r="J434" i="29" s="1"/>
  <c r="J425" i="29"/>
  <c r="M425" i="29" s="1"/>
  <c r="N78" i="29"/>
  <c r="M78" i="29"/>
  <c r="N305" i="29"/>
  <c r="M305" i="29"/>
  <c r="L37" i="29"/>
  <c r="J27" i="29"/>
  <c r="M27" i="29" s="1"/>
  <c r="M154" i="29"/>
  <c r="H92" i="29"/>
  <c r="J93" i="29"/>
  <c r="N130" i="29"/>
  <c r="M130" i="29"/>
  <c r="J210" i="29"/>
  <c r="J242" i="29"/>
  <c r="M242" i="29" s="1"/>
  <c r="J240" i="29"/>
  <c r="M240" i="29" s="1"/>
  <c r="J424" i="29"/>
  <c r="M424" i="29" s="1"/>
  <c r="N66" i="29"/>
  <c r="M66" i="29"/>
  <c r="J267" i="29"/>
  <c r="M267" i="29" s="1"/>
  <c r="J450" i="29"/>
  <c r="M450" i="29" s="1"/>
  <c r="H386" i="29"/>
  <c r="J387" i="29"/>
  <c r="N32" i="29"/>
  <c r="M32" i="29"/>
  <c r="J94" i="29"/>
  <c r="M94" i="29" s="1"/>
  <c r="H460" i="29"/>
  <c r="J460" i="29" s="1"/>
  <c r="J461" i="29"/>
  <c r="M461" i="29" s="1"/>
  <c r="N70" i="29"/>
  <c r="M70" i="29"/>
  <c r="N115" i="29"/>
  <c r="M115" i="29"/>
  <c r="J147" i="29"/>
  <c r="J170" i="29"/>
  <c r="N182" i="29"/>
  <c r="M182" i="29"/>
  <c r="J234" i="29"/>
  <c r="M234" i="29" s="1"/>
  <c r="J441" i="29"/>
  <c r="M441" i="29" s="1"/>
  <c r="M139" i="29"/>
  <c r="N139" i="29"/>
  <c r="J135" i="29"/>
  <c r="M135" i="29" s="1"/>
  <c r="H134" i="29"/>
  <c r="J134" i="29" s="1"/>
  <c r="M134" i="29" s="1"/>
  <c r="H29" i="29"/>
  <c r="J29" i="29" s="1"/>
  <c r="J30" i="29"/>
  <c r="M30" i="29" s="1"/>
  <c r="J181" i="29"/>
  <c r="H140" i="29"/>
  <c r="J140" i="29" s="1"/>
  <c r="M140" i="29" s="1"/>
  <c r="J141" i="29"/>
  <c r="N141" i="29" s="1"/>
  <c r="J405" i="29"/>
  <c r="L42" i="29"/>
  <c r="H38" i="29"/>
  <c r="J39" i="29"/>
  <c r="J144" i="29"/>
  <c r="N144" i="29" s="1"/>
  <c r="J165" i="29"/>
  <c r="H225" i="29"/>
  <c r="J271" i="29"/>
  <c r="H366" i="29"/>
  <c r="J367" i="29"/>
  <c r="M367" i="29" s="1"/>
  <c r="H391" i="29"/>
  <c r="J391" i="29" s="1"/>
  <c r="M391" i="29" s="1"/>
  <c r="J392" i="29"/>
  <c r="M392" i="29" s="1"/>
  <c r="J440" i="29"/>
  <c r="I205" i="29"/>
  <c r="J205" i="29" s="1"/>
  <c r="M205" i="29" s="1"/>
  <c r="J34" i="29"/>
  <c r="J171" i="29"/>
  <c r="M171" i="29" s="1"/>
  <c r="N193" i="29"/>
  <c r="M193" i="29"/>
  <c r="M235" i="29"/>
  <c r="N235" i="29"/>
  <c r="J282" i="29"/>
  <c r="M282" i="29" s="1"/>
  <c r="N310" i="29"/>
  <c r="M310" i="29"/>
  <c r="J330" i="29"/>
  <c r="M330" i="29" s="1"/>
  <c r="J382" i="29"/>
  <c r="M382" i="29" s="1"/>
  <c r="J442" i="29"/>
  <c r="M442" i="29" s="1"/>
  <c r="L53" i="29"/>
  <c r="H452" i="29"/>
  <c r="J452" i="29" s="1"/>
  <c r="J453" i="29"/>
  <c r="M453" i="29" s="1"/>
  <c r="N142" i="29"/>
  <c r="M142" i="29"/>
  <c r="H403" i="29"/>
  <c r="J403" i="29" s="1"/>
  <c r="M403" i="29" s="1"/>
  <c r="J404" i="29"/>
  <c r="M404" i="29" s="1"/>
  <c r="N91" i="29"/>
  <c r="M91" i="29"/>
  <c r="N145" i="29"/>
  <c r="M145" i="29"/>
  <c r="N307" i="29"/>
  <c r="M307" i="29"/>
  <c r="I103" i="29"/>
  <c r="I173" i="29" s="1"/>
  <c r="J21" i="29"/>
  <c r="M21" i="29" s="1"/>
  <c r="M377" i="29"/>
  <c r="N377" i="29"/>
  <c r="H371" i="29"/>
  <c r="J372" i="29"/>
  <c r="M372" i="29" s="1"/>
  <c r="H444" i="29"/>
  <c r="J444" i="29" s="1"/>
  <c r="J445" i="29"/>
  <c r="N24" i="29"/>
  <c r="M24" i="29"/>
  <c r="J126" i="29"/>
  <c r="N126" i="29" s="1"/>
  <c r="N302" i="29"/>
  <c r="M302" i="29"/>
  <c r="J331" i="29"/>
  <c r="M331" i="29" s="1"/>
  <c r="J457" i="29"/>
  <c r="M457" i="29" s="1"/>
  <c r="L20" i="29"/>
  <c r="L34" i="29"/>
  <c r="L170" i="29"/>
  <c r="L210" i="29"/>
  <c r="L361" i="29"/>
  <c r="M362" i="29"/>
  <c r="L448" i="29"/>
  <c r="J54" i="29"/>
  <c r="M54" i="29" s="1"/>
  <c r="H53" i="29"/>
  <c r="N62" i="29"/>
  <c r="M62" i="29"/>
  <c r="M187" i="29"/>
  <c r="N187" i="29"/>
  <c r="H68" i="29"/>
  <c r="J69" i="29"/>
  <c r="M69" i="29" s="1"/>
  <c r="H42" i="29"/>
  <c r="J43" i="29"/>
  <c r="M43" i="29" s="1"/>
  <c r="J87" i="29"/>
  <c r="M87" i="29" s="1"/>
  <c r="H82" i="29"/>
  <c r="H326" i="29"/>
  <c r="H374" i="29"/>
  <c r="J374" i="29" s="1"/>
  <c r="J375" i="29"/>
  <c r="M375" i="29" s="1"/>
  <c r="J397" i="29"/>
  <c r="M397" i="29" s="1"/>
  <c r="H396" i="29"/>
  <c r="I82" i="29"/>
  <c r="I81" i="29" s="1"/>
  <c r="I80" i="29" s="1"/>
  <c r="I435" i="29"/>
  <c r="J138" i="29"/>
  <c r="M138" i="29" s="1"/>
  <c r="N185" i="29"/>
  <c r="M185" i="29"/>
  <c r="J218" i="29"/>
  <c r="M218" i="29" s="1"/>
  <c r="J274" i="29"/>
  <c r="M274" i="29" s="1"/>
  <c r="J446" i="29"/>
  <c r="L68" i="29"/>
  <c r="M90" i="29"/>
  <c r="N89" i="29"/>
  <c r="M89" i="29"/>
  <c r="H194" i="29"/>
  <c r="J211" i="29"/>
  <c r="M211" i="29" s="1"/>
  <c r="M186" i="29"/>
  <c r="L137" i="29"/>
  <c r="L236" i="29"/>
  <c r="L273" i="29"/>
  <c r="M273" i="29" s="1"/>
  <c r="L281" i="29"/>
  <c r="M281" i="29" s="1"/>
  <c r="H26" i="29"/>
  <c r="H99" i="29"/>
  <c r="J99" i="29" s="1"/>
  <c r="H159" i="29"/>
  <c r="H270" i="29"/>
  <c r="H335" i="29"/>
  <c r="I380" i="29"/>
  <c r="J35" i="29"/>
  <c r="M35" i="29" s="1"/>
  <c r="J76" i="29"/>
  <c r="N148" i="29"/>
  <c r="M148" i="29"/>
  <c r="M188" i="29"/>
  <c r="N188" i="29"/>
  <c r="N212" i="29"/>
  <c r="M212" i="29"/>
  <c r="M268" i="29"/>
  <c r="N268" i="29"/>
  <c r="M276" i="29"/>
  <c r="N276" i="29"/>
  <c r="N284" i="29"/>
  <c r="M284" i="29"/>
  <c r="N308" i="29"/>
  <c r="M308" i="29"/>
  <c r="N324" i="29"/>
  <c r="M324" i="29"/>
  <c r="M332" i="29"/>
  <c r="N332" i="29"/>
  <c r="N364" i="29"/>
  <c r="M364" i="29"/>
  <c r="M31" i="29"/>
  <c r="L93" i="29"/>
  <c r="N94" i="29"/>
  <c r="L166" i="29"/>
  <c r="M167" i="29"/>
  <c r="N167" i="29"/>
  <c r="L191" i="29"/>
  <c r="L224" i="29"/>
  <c r="M319" i="29"/>
  <c r="K378" i="29"/>
  <c r="L370" i="29"/>
  <c r="M387" i="29"/>
  <c r="M445" i="29"/>
  <c r="N301" i="29"/>
  <c r="L125" i="29"/>
  <c r="M125" i="29" s="1"/>
  <c r="L149" i="29"/>
  <c r="M149" i="29" s="1"/>
  <c r="N150" i="29"/>
  <c r="M265" i="29"/>
  <c r="L434" i="29"/>
  <c r="I176" i="29"/>
  <c r="I194" i="29" s="1"/>
  <c r="M36" i="29"/>
  <c r="N36" i="29"/>
  <c r="J77" i="29"/>
  <c r="M77" i="29" s="1"/>
  <c r="N133" i="29"/>
  <c r="M133" i="29"/>
  <c r="N157" i="29"/>
  <c r="M157" i="29"/>
  <c r="J237" i="29"/>
  <c r="M237" i="29" s="1"/>
  <c r="N309" i="29"/>
  <c r="M309" i="29"/>
  <c r="N373" i="29"/>
  <c r="M373" i="29"/>
  <c r="L76" i="29"/>
  <c r="M128" i="29"/>
  <c r="M152" i="29"/>
  <c r="N283" i="29"/>
  <c r="M150" i="29"/>
  <c r="I411" i="29"/>
  <c r="M22" i="29"/>
  <c r="N22" i="29"/>
  <c r="M95" i="29"/>
  <c r="N95" i="29"/>
  <c r="M127" i="29"/>
  <c r="N127" i="29"/>
  <c r="M151" i="29"/>
  <c r="N151" i="29"/>
  <c r="M183" i="29"/>
  <c r="N183" i="29"/>
  <c r="J191" i="29"/>
  <c r="J207" i="29"/>
  <c r="M207" i="29" s="1"/>
  <c r="J215" i="29"/>
  <c r="J279" i="29"/>
  <c r="M311" i="29"/>
  <c r="N311" i="29"/>
  <c r="K58" i="29"/>
  <c r="N100" i="29"/>
  <c r="M100" i="29"/>
  <c r="L99" i="29"/>
  <c r="L131" i="29"/>
  <c r="N132" i="29"/>
  <c r="M132" i="29"/>
  <c r="L143" i="29"/>
  <c r="M143" i="29" s="1"/>
  <c r="L155" i="29"/>
  <c r="M155" i="29" s="1"/>
  <c r="L196" i="29"/>
  <c r="M196" i="29" s="1"/>
  <c r="M277" i="29"/>
  <c r="N329" i="29"/>
  <c r="N136" i="29"/>
  <c r="M136" i="29"/>
  <c r="N168" i="29"/>
  <c r="M168" i="29"/>
  <c r="N184" i="29"/>
  <c r="M184" i="29"/>
  <c r="J192" i="29"/>
  <c r="N192" i="29" s="1"/>
  <c r="N216" i="29"/>
  <c r="M216" i="29"/>
  <c r="N272" i="29"/>
  <c r="M272" i="29"/>
  <c r="N280" i="29"/>
  <c r="M280" i="29"/>
  <c r="N328" i="29"/>
  <c r="M328" i="29"/>
  <c r="L26" i="29"/>
  <c r="L60" i="29"/>
  <c r="M215" i="29"/>
  <c r="L214" i="29"/>
  <c r="K380" i="29"/>
  <c r="M405" i="29"/>
  <c r="M440" i="29"/>
  <c r="N172" i="29"/>
  <c r="M104" i="29"/>
  <c r="L159" i="29"/>
  <c r="M160" i="29"/>
  <c r="M200" i="29"/>
  <c r="M233" i="29"/>
  <c r="M241" i="29"/>
  <c r="L29" i="29"/>
  <c r="M39" i="29"/>
  <c r="L49" i="29"/>
  <c r="M50" i="29"/>
  <c r="L63" i="29"/>
  <c r="M64" i="29"/>
  <c r="L72" i="29"/>
  <c r="M181" i="29"/>
  <c r="N181" i="29"/>
  <c r="M217" i="29"/>
  <c r="L456" i="29"/>
  <c r="M266" i="29"/>
  <c r="L82" i="29"/>
  <c r="L176" i="29"/>
  <c r="L175" i="29" s="1"/>
  <c r="M336" i="29"/>
  <c r="M376" i="29"/>
  <c r="N303" i="29"/>
  <c r="N331" i="29"/>
  <c r="L436" i="29"/>
  <c r="L444" i="29"/>
  <c r="L452" i="29"/>
  <c r="M452" i="29" s="1"/>
  <c r="L460" i="29"/>
  <c r="M460" i="29" s="1"/>
  <c r="M105" i="29"/>
  <c r="M153" i="29"/>
  <c r="M177" i="29"/>
  <c r="M201" i="29"/>
  <c r="M329" i="29"/>
  <c r="M393" i="29"/>
  <c r="M409" i="29"/>
  <c r="L318" i="29"/>
  <c r="L365" i="29"/>
  <c r="L374" i="29"/>
  <c r="L414" i="29"/>
  <c r="L417" i="29" s="1"/>
  <c r="M83" i="29"/>
  <c r="M147" i="29"/>
  <c r="M283" i="29"/>
  <c r="N279" i="29"/>
  <c r="N327" i="29"/>
  <c r="L390" i="29"/>
  <c r="N336" i="29"/>
  <c r="M446" i="29"/>
  <c r="M454" i="29"/>
  <c r="M462" i="29"/>
  <c r="N147" i="29"/>
  <c r="N271" i="29"/>
  <c r="K194" i="29"/>
  <c r="L380" i="29"/>
  <c r="L419" i="29"/>
  <c r="M271" i="29"/>
  <c r="M279" i="29"/>
  <c r="M303" i="29"/>
  <c r="M327" i="29"/>
  <c r="M383" i="29"/>
  <c r="M18" i="29"/>
  <c r="J15" i="29"/>
  <c r="J16" i="29"/>
  <c r="J17" i="29"/>
  <c r="K230" i="29"/>
  <c r="K57" i="29"/>
  <c r="K79" i="29"/>
  <c r="K173" i="29"/>
  <c r="K195" i="29"/>
  <c r="K285" i="29"/>
  <c r="K390" i="29"/>
  <c r="K379" i="29" s="1"/>
  <c r="K411" i="29"/>
  <c r="L411" i="29"/>
  <c r="K175" i="29"/>
  <c r="K174" i="29" s="1"/>
  <c r="K360" i="29"/>
  <c r="K417" i="29"/>
  <c r="K359" i="29"/>
  <c r="K288" i="29"/>
  <c r="K287" i="29" s="1"/>
  <c r="K471" i="29"/>
  <c r="I79" i="29"/>
  <c r="I285" i="29"/>
  <c r="I231" i="29"/>
  <c r="I390" i="29"/>
  <c r="I417" i="29"/>
  <c r="I413" i="29"/>
  <c r="I412" i="29" s="1"/>
  <c r="I57" i="29"/>
  <c r="I14" i="29"/>
  <c r="I360" i="29"/>
  <c r="I378" i="29"/>
  <c r="I389" i="29"/>
  <c r="I471" i="29"/>
  <c r="I423" i="29"/>
  <c r="H289" i="29"/>
  <c r="G81" i="13"/>
  <c r="F81" i="13"/>
  <c r="G74" i="13"/>
  <c r="F74" i="13"/>
  <c r="G69" i="13"/>
  <c r="F69" i="13"/>
  <c r="D66" i="13"/>
  <c r="C66" i="13"/>
  <c r="G63" i="13"/>
  <c r="F63" i="13"/>
  <c r="G48" i="13"/>
  <c r="F48" i="13"/>
  <c r="D47" i="13"/>
  <c r="C47" i="13"/>
  <c r="G44" i="13"/>
  <c r="F44" i="13"/>
  <c r="D44" i="13"/>
  <c r="C44" i="13"/>
  <c r="G37" i="13"/>
  <c r="F37" i="13"/>
  <c r="D37" i="13"/>
  <c r="C37" i="13"/>
  <c r="G33" i="13"/>
  <c r="F33" i="13"/>
  <c r="D31" i="13"/>
  <c r="C31" i="13"/>
  <c r="G29" i="13"/>
  <c r="F29" i="13"/>
  <c r="G25" i="13"/>
  <c r="F25" i="13"/>
  <c r="D23" i="13"/>
  <c r="C23" i="13"/>
  <c r="G15" i="13"/>
  <c r="G53" i="13" s="1"/>
  <c r="G65" i="13" s="1"/>
  <c r="F15" i="13"/>
  <c r="D15" i="13"/>
  <c r="C15" i="13"/>
  <c r="J408" i="29" l="1"/>
  <c r="M408" i="29" s="1"/>
  <c r="D53" i="13"/>
  <c r="D68" i="13" s="1"/>
  <c r="C53" i="13"/>
  <c r="C68" i="13" s="1"/>
  <c r="K96" i="29"/>
  <c r="I286" i="29"/>
  <c r="N138" i="29"/>
  <c r="J318" i="29"/>
  <c r="M144" i="29"/>
  <c r="N274" i="29"/>
  <c r="M137" i="29"/>
  <c r="I359" i="29"/>
  <c r="K286" i="29"/>
  <c r="N87" i="29"/>
  <c r="N278" i="29"/>
  <c r="I230" i="29"/>
  <c r="M63" i="29"/>
  <c r="I175" i="29"/>
  <c r="I174" i="29" s="1"/>
  <c r="M456" i="29"/>
  <c r="J400" i="29"/>
  <c r="M400" i="29" s="1"/>
  <c r="M126" i="29"/>
  <c r="M156" i="29"/>
  <c r="M131" i="29"/>
  <c r="I97" i="29"/>
  <c r="I195" i="29"/>
  <c r="L285" i="29"/>
  <c r="M374" i="29"/>
  <c r="M129" i="29"/>
  <c r="N275" i="29"/>
  <c r="L231" i="29"/>
  <c r="N282" i="29"/>
  <c r="M236" i="29"/>
  <c r="M192" i="29"/>
  <c r="F53" i="13"/>
  <c r="F65" i="13" s="1"/>
  <c r="F87" i="13" s="1"/>
  <c r="F85" i="13"/>
  <c r="L360" i="29"/>
  <c r="K13" i="29"/>
  <c r="K12" i="29" s="1"/>
  <c r="L213" i="29"/>
  <c r="M214" i="29"/>
  <c r="J407" i="29"/>
  <c r="M407" i="29" s="1"/>
  <c r="H385" i="29"/>
  <c r="J386" i="29"/>
  <c r="M386" i="29" s="1"/>
  <c r="H25" i="29"/>
  <c r="J25" i="29" s="1"/>
  <c r="J26" i="29"/>
  <c r="M26" i="29" s="1"/>
  <c r="L209" i="29"/>
  <c r="M210" i="29"/>
  <c r="N135" i="29"/>
  <c r="M29" i="29"/>
  <c r="L75" i="29"/>
  <c r="M76" i="29"/>
  <c r="N166" i="29"/>
  <c r="L165" i="29"/>
  <c r="M166" i="29"/>
  <c r="H325" i="29"/>
  <c r="J325" i="29" s="1"/>
  <c r="J326" i="29"/>
  <c r="M448" i="29"/>
  <c r="H370" i="29"/>
  <c r="J370" i="29" s="1"/>
  <c r="M370" i="29" s="1"/>
  <c r="J371" i="29"/>
  <c r="M371" i="29" s="1"/>
  <c r="H224" i="29"/>
  <c r="J225" i="29"/>
  <c r="M225" i="29" s="1"/>
  <c r="L41" i="29"/>
  <c r="J176" i="29"/>
  <c r="M176" i="29" s="1"/>
  <c r="H365" i="29"/>
  <c r="J366" i="29"/>
  <c r="M366" i="29" s="1"/>
  <c r="L418" i="29"/>
  <c r="L435" i="29"/>
  <c r="H67" i="29"/>
  <c r="J67" i="29" s="1"/>
  <c r="J68" i="29"/>
  <c r="M68" i="29" s="1"/>
  <c r="I379" i="29"/>
  <c r="N330" i="29"/>
  <c r="M141" i="29"/>
  <c r="L103" i="29"/>
  <c r="L71" i="29"/>
  <c r="M434" i="29"/>
  <c r="H81" i="29"/>
  <c r="J82" i="29"/>
  <c r="M82" i="29" s="1"/>
  <c r="L169" i="29"/>
  <c r="M170" i="29"/>
  <c r="G85" i="13"/>
  <c r="G87" i="13" s="1"/>
  <c r="H103" i="29"/>
  <c r="J103" i="29" s="1"/>
  <c r="L471" i="29"/>
  <c r="L413" i="29"/>
  <c r="L59" i="29"/>
  <c r="L98" i="29"/>
  <c r="N99" i="29"/>
  <c r="M99" i="29"/>
  <c r="N93" i="29"/>
  <c r="M93" i="29"/>
  <c r="L92" i="29"/>
  <c r="L67" i="29"/>
  <c r="L52" i="29"/>
  <c r="J92" i="29"/>
  <c r="H334" i="29"/>
  <c r="J334" i="29" s="1"/>
  <c r="J335" i="29"/>
  <c r="L33" i="29"/>
  <c r="M33" i="29" s="1"/>
  <c r="M34" i="29"/>
  <c r="L158" i="29"/>
  <c r="L25" i="29"/>
  <c r="H269" i="29"/>
  <c r="J270" i="29"/>
  <c r="H395" i="29"/>
  <c r="J395" i="29" s="1"/>
  <c r="M395" i="29" s="1"/>
  <c r="J396" i="29"/>
  <c r="M396" i="29" s="1"/>
  <c r="H41" i="29"/>
  <c r="J41" i="29" s="1"/>
  <c r="J42" i="29"/>
  <c r="M42" i="29" s="1"/>
  <c r="L378" i="29"/>
  <c r="M361" i="29"/>
  <c r="L19" i="29"/>
  <c r="M20" i="29"/>
  <c r="H37" i="29"/>
  <c r="J37" i="29" s="1"/>
  <c r="M37" i="29" s="1"/>
  <c r="J38" i="29"/>
  <c r="M38" i="29" s="1"/>
  <c r="H288" i="29"/>
  <c r="J288" i="29" s="1"/>
  <c r="M288" i="29" s="1"/>
  <c r="J289" i="29"/>
  <c r="M289" i="29" s="1"/>
  <c r="I96" i="29"/>
  <c r="L317" i="29"/>
  <c r="L287" i="29" s="1"/>
  <c r="M318" i="29"/>
  <c r="M444" i="29"/>
  <c r="L81" i="29"/>
  <c r="L48" i="29"/>
  <c r="M48" i="29" s="1"/>
  <c r="M49" i="29"/>
  <c r="M191" i="29"/>
  <c r="N191" i="29"/>
  <c r="L190" i="29"/>
  <c r="M190" i="29" s="1"/>
  <c r="H158" i="29"/>
  <c r="J159" i="29"/>
  <c r="M159" i="29" s="1"/>
  <c r="J194" i="29"/>
  <c r="H52" i="29"/>
  <c r="J53" i="29"/>
  <c r="M53" i="29" s="1"/>
  <c r="N17" i="29"/>
  <c r="M17" i="29"/>
  <c r="N15" i="29"/>
  <c r="M15" i="29"/>
  <c r="N16" i="29"/>
  <c r="M16" i="29"/>
  <c r="H359" i="29" l="1"/>
  <c r="J359" i="29" s="1"/>
  <c r="M25" i="29"/>
  <c r="J175" i="29"/>
  <c r="M175" i="29" s="1"/>
  <c r="I13" i="29"/>
  <c r="J224" i="29"/>
  <c r="M224" i="29" s="1"/>
  <c r="H230" i="29"/>
  <c r="J230" i="29" s="1"/>
  <c r="H195" i="29"/>
  <c r="J195" i="29" s="1"/>
  <c r="J52" i="29"/>
  <c r="H57" i="29"/>
  <c r="J57" i="29" s="1"/>
  <c r="L194" i="29"/>
  <c r="M194" i="29" s="1"/>
  <c r="L412" i="29"/>
  <c r="J81" i="29"/>
  <c r="M81" i="29" s="1"/>
  <c r="H80" i="29"/>
  <c r="J80" i="29" s="1"/>
  <c r="M325" i="29"/>
  <c r="N325" i="29"/>
  <c r="H390" i="29"/>
  <c r="J390" i="29" s="1"/>
  <c r="M390" i="29" s="1"/>
  <c r="M270" i="29"/>
  <c r="N270" i="29"/>
  <c r="H96" i="29"/>
  <c r="J96" i="29" s="1"/>
  <c r="M41" i="29"/>
  <c r="J385" i="29"/>
  <c r="M385" i="29" s="1"/>
  <c r="H389" i="29"/>
  <c r="J389" i="29" s="1"/>
  <c r="M389" i="29" s="1"/>
  <c r="H380" i="29"/>
  <c r="L286" i="29"/>
  <c r="M317" i="29"/>
  <c r="L359" i="29"/>
  <c r="M359" i="29" s="1"/>
  <c r="M19" i="29"/>
  <c r="L14" i="29"/>
  <c r="J269" i="29"/>
  <c r="M269" i="29" s="1"/>
  <c r="H285" i="29"/>
  <c r="J285" i="29" s="1"/>
  <c r="M285" i="29" s="1"/>
  <c r="H231" i="29"/>
  <c r="J231" i="29" s="1"/>
  <c r="M231" i="29" s="1"/>
  <c r="L174" i="29"/>
  <c r="N165" i="29"/>
  <c r="M165" i="29"/>
  <c r="H411" i="29"/>
  <c r="J411" i="29" s="1"/>
  <c r="M411" i="29" s="1"/>
  <c r="M52" i="29"/>
  <c r="L57" i="29"/>
  <c r="L97" i="29"/>
  <c r="M103" i="29"/>
  <c r="J365" i="29"/>
  <c r="M365" i="29" s="1"/>
  <c r="H378" i="29"/>
  <c r="J378" i="29" s="1"/>
  <c r="M378" i="29" s="1"/>
  <c r="H360" i="29"/>
  <c r="J360" i="29" s="1"/>
  <c r="M360" i="29" s="1"/>
  <c r="M209" i="29"/>
  <c r="L195" i="29"/>
  <c r="M195" i="29" s="1"/>
  <c r="M75" i="29"/>
  <c r="L79" i="29"/>
  <c r="M213" i="29"/>
  <c r="L230" i="29"/>
  <c r="M335" i="29"/>
  <c r="N335" i="29"/>
  <c r="M67" i="29"/>
  <c r="L58" i="29"/>
  <c r="M169" i="29"/>
  <c r="L173" i="29"/>
  <c r="J158" i="29"/>
  <c r="M158" i="29" s="1"/>
  <c r="L80" i="29"/>
  <c r="M334" i="29"/>
  <c r="N334" i="29"/>
  <c r="N92" i="29"/>
  <c r="M92" i="29"/>
  <c r="L96" i="29"/>
  <c r="N326" i="29"/>
  <c r="M326" i="29"/>
  <c r="I472" i="29"/>
  <c r="I12" i="29"/>
  <c r="M230" i="29" l="1"/>
  <c r="M57" i="29"/>
  <c r="M80" i="29"/>
  <c r="L13" i="29"/>
  <c r="M96" i="29"/>
  <c r="N96" i="29"/>
  <c r="L379" i="29"/>
  <c r="J380" i="29"/>
  <c r="M380" i="29" s="1"/>
  <c r="L12" i="29" l="1"/>
  <c r="E57" i="7"/>
  <c r="D57" i="7"/>
  <c r="E52" i="7"/>
  <c r="D52" i="7"/>
  <c r="E43" i="7"/>
  <c r="D43" i="7"/>
  <c r="E33" i="7"/>
  <c r="D33" i="7"/>
  <c r="E21" i="7"/>
  <c r="D21" i="7"/>
  <c r="E12" i="7"/>
  <c r="D12" i="7"/>
  <c r="F22" i="4"/>
  <c r="F26" i="4" s="1"/>
  <c r="E15" i="4"/>
  <c r="E26" i="4" s="1"/>
  <c r="D15" i="4"/>
  <c r="D26" i="4" s="1"/>
  <c r="C10" i="4"/>
  <c r="C26" i="4" s="1"/>
  <c r="D71" i="3"/>
  <c r="F73" i="3"/>
  <c r="G72" i="3"/>
  <c r="G73" i="3"/>
  <c r="F23" i="3"/>
  <c r="F22" i="3"/>
  <c r="E11" i="3"/>
  <c r="E21" i="3"/>
  <c r="F12" i="3"/>
  <c r="G13" i="3"/>
  <c r="G12" i="3"/>
  <c r="J119" i="2"/>
  <c r="F21" i="3" l="1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13" i="29"/>
  <c r="A14" i="29"/>
  <c r="A15" i="29"/>
  <c r="A16" i="29"/>
  <c r="A17" i="29"/>
  <c r="A12" i="29"/>
  <c r="I940" i="30"/>
  <c r="F940" i="30"/>
  <c r="I939" i="30"/>
  <c r="F939" i="30"/>
  <c r="J938" i="30"/>
  <c r="J937" i="30" s="1"/>
  <c r="H938" i="30"/>
  <c r="H937" i="30" s="1"/>
  <c r="G938" i="30"/>
  <c r="G937" i="30" s="1"/>
  <c r="E938" i="30"/>
  <c r="E937" i="30" s="1"/>
  <c r="D938" i="30"/>
  <c r="D937" i="30" s="1"/>
  <c r="I936" i="30"/>
  <c r="I935" i="30" s="1"/>
  <c r="F936" i="30"/>
  <c r="F935" i="30" s="1"/>
  <c r="J935" i="30"/>
  <c r="H935" i="30"/>
  <c r="G935" i="30"/>
  <c r="E935" i="30"/>
  <c r="D935" i="30"/>
  <c r="I934" i="30"/>
  <c r="I933" i="30" s="1"/>
  <c r="F934" i="30"/>
  <c r="F933" i="30" s="1"/>
  <c r="J933" i="30"/>
  <c r="H933" i="30"/>
  <c r="G933" i="30"/>
  <c r="E933" i="30"/>
  <c r="D933" i="30"/>
  <c r="I931" i="30"/>
  <c r="F931" i="30"/>
  <c r="I930" i="30"/>
  <c r="F930" i="30"/>
  <c r="J929" i="30"/>
  <c r="J928" i="30" s="1"/>
  <c r="H929" i="30"/>
  <c r="H928" i="30" s="1"/>
  <c r="G929" i="30"/>
  <c r="G928" i="30" s="1"/>
  <c r="E929" i="30"/>
  <c r="E928" i="30" s="1"/>
  <c r="D929" i="30"/>
  <c r="D928" i="30" s="1"/>
  <c r="I927" i="30"/>
  <c r="I926" i="30" s="1"/>
  <c r="F927" i="30"/>
  <c r="F926" i="30" s="1"/>
  <c r="J926" i="30"/>
  <c r="H926" i="30"/>
  <c r="G926" i="30"/>
  <c r="E926" i="30"/>
  <c r="D926" i="30"/>
  <c r="I925" i="30"/>
  <c r="I924" i="30" s="1"/>
  <c r="F925" i="30"/>
  <c r="F924" i="30" s="1"/>
  <c r="J924" i="30"/>
  <c r="H924" i="30"/>
  <c r="G924" i="30"/>
  <c r="E924" i="30"/>
  <c r="D924" i="30"/>
  <c r="I922" i="30"/>
  <c r="I921" i="30" s="1"/>
  <c r="F922" i="30"/>
  <c r="J921" i="30"/>
  <c r="H921" i="30"/>
  <c r="G921" i="30"/>
  <c r="E921" i="30"/>
  <c r="D921" i="30"/>
  <c r="I920" i="30"/>
  <c r="I919" i="30" s="1"/>
  <c r="F920" i="30"/>
  <c r="J919" i="30"/>
  <c r="H919" i="30"/>
  <c r="G919" i="30"/>
  <c r="E919" i="30"/>
  <c r="D919" i="30"/>
  <c r="I917" i="30"/>
  <c r="F917" i="30"/>
  <c r="F916" i="30" s="1"/>
  <c r="J916" i="30"/>
  <c r="H916" i="30"/>
  <c r="G916" i="30"/>
  <c r="E916" i="30"/>
  <c r="D916" i="30"/>
  <c r="I915" i="30"/>
  <c r="I914" i="30" s="1"/>
  <c r="F915" i="30"/>
  <c r="F914" i="30" s="1"/>
  <c r="J914" i="30"/>
  <c r="H914" i="30"/>
  <c r="G914" i="30"/>
  <c r="E914" i="30"/>
  <c r="D914" i="30"/>
  <c r="I913" i="30"/>
  <c r="I912" i="30" s="1"/>
  <c r="F913" i="30"/>
  <c r="F912" i="30" s="1"/>
  <c r="J912" i="30"/>
  <c r="H912" i="30"/>
  <c r="G912" i="30"/>
  <c r="E912" i="30"/>
  <c r="D912" i="30"/>
  <c r="I911" i="30"/>
  <c r="I910" i="30" s="1"/>
  <c r="F911" i="30"/>
  <c r="J910" i="30"/>
  <c r="H910" i="30"/>
  <c r="G910" i="30"/>
  <c r="E910" i="30"/>
  <c r="D910" i="30"/>
  <c r="I909" i="30"/>
  <c r="I908" i="30" s="1"/>
  <c r="F909" i="30"/>
  <c r="J908" i="30"/>
  <c r="H908" i="30"/>
  <c r="G908" i="30"/>
  <c r="F908" i="30"/>
  <c r="E908" i="30"/>
  <c r="D908" i="30"/>
  <c r="I907" i="30"/>
  <c r="I906" i="30" s="1"/>
  <c r="F907" i="30"/>
  <c r="J906" i="30"/>
  <c r="H906" i="30"/>
  <c r="G906" i="30"/>
  <c r="F906" i="30"/>
  <c r="E906" i="30"/>
  <c r="D906" i="30"/>
  <c r="I905" i="30"/>
  <c r="I904" i="30" s="1"/>
  <c r="F905" i="30"/>
  <c r="J904" i="30"/>
  <c r="H904" i="30"/>
  <c r="G904" i="30"/>
  <c r="E904" i="30"/>
  <c r="D904" i="30"/>
  <c r="I903" i="30"/>
  <c r="I902" i="30" s="1"/>
  <c r="F903" i="30"/>
  <c r="J902" i="30"/>
  <c r="H902" i="30"/>
  <c r="G902" i="30"/>
  <c r="E902" i="30"/>
  <c r="D902" i="30"/>
  <c r="I900" i="30"/>
  <c r="I899" i="30" s="1"/>
  <c r="F900" i="30"/>
  <c r="J899" i="30"/>
  <c r="H899" i="30"/>
  <c r="G899" i="30"/>
  <c r="E899" i="30"/>
  <c r="D899" i="30"/>
  <c r="I898" i="30"/>
  <c r="I897" i="30" s="1"/>
  <c r="F898" i="30"/>
  <c r="J897" i="30"/>
  <c r="H897" i="30"/>
  <c r="G897" i="30"/>
  <c r="E897" i="30"/>
  <c r="D897" i="30"/>
  <c r="I896" i="30"/>
  <c r="I895" i="30" s="1"/>
  <c r="F896" i="30"/>
  <c r="J895" i="30"/>
  <c r="H895" i="30"/>
  <c r="G895" i="30"/>
  <c r="E895" i="30"/>
  <c r="D895" i="30"/>
  <c r="I894" i="30"/>
  <c r="I893" i="30" s="1"/>
  <c r="F894" i="30"/>
  <c r="J893" i="30"/>
  <c r="H893" i="30"/>
  <c r="G893" i="30"/>
  <c r="E893" i="30"/>
  <c r="D893" i="30"/>
  <c r="I892" i="30"/>
  <c r="I891" i="30" s="1"/>
  <c r="F892" i="30"/>
  <c r="F891" i="30" s="1"/>
  <c r="J891" i="30"/>
  <c r="H891" i="30"/>
  <c r="G891" i="30"/>
  <c r="E891" i="30"/>
  <c r="D891" i="30"/>
  <c r="I890" i="30"/>
  <c r="I889" i="30" s="1"/>
  <c r="F890" i="30"/>
  <c r="F889" i="30" s="1"/>
  <c r="J889" i="30"/>
  <c r="H889" i="30"/>
  <c r="G889" i="30"/>
  <c r="E889" i="30"/>
  <c r="D889" i="30"/>
  <c r="I888" i="30"/>
  <c r="I887" i="30" s="1"/>
  <c r="F888" i="30"/>
  <c r="F887" i="30" s="1"/>
  <c r="J887" i="30"/>
  <c r="H887" i="30"/>
  <c r="G887" i="30"/>
  <c r="E887" i="30"/>
  <c r="D887" i="30"/>
  <c r="I886" i="30"/>
  <c r="F886" i="30"/>
  <c r="I885" i="30"/>
  <c r="F885" i="30"/>
  <c r="J884" i="30"/>
  <c r="H884" i="30"/>
  <c r="G884" i="30"/>
  <c r="E884" i="30"/>
  <c r="D884" i="30"/>
  <c r="I880" i="30"/>
  <c r="I879" i="30" s="1"/>
  <c r="F880" i="30"/>
  <c r="J879" i="30"/>
  <c r="H879" i="30"/>
  <c r="G879" i="30"/>
  <c r="E879" i="30"/>
  <c r="D879" i="30"/>
  <c r="I878" i="30"/>
  <c r="I877" i="30" s="1"/>
  <c r="F878" i="30"/>
  <c r="F877" i="30" s="1"/>
  <c r="J877" i="30"/>
  <c r="H877" i="30"/>
  <c r="G877" i="30"/>
  <c r="E877" i="30"/>
  <c r="D877" i="30"/>
  <c r="I876" i="30"/>
  <c r="I875" i="30" s="1"/>
  <c r="F876" i="30"/>
  <c r="J875" i="30"/>
  <c r="H875" i="30"/>
  <c r="G875" i="30"/>
  <c r="E875" i="30"/>
  <c r="D875" i="30"/>
  <c r="I873" i="30"/>
  <c r="I872" i="30" s="1"/>
  <c r="F873" i="30"/>
  <c r="J872" i="30"/>
  <c r="H872" i="30"/>
  <c r="G872" i="30"/>
  <c r="E872" i="30"/>
  <c r="D872" i="30"/>
  <c r="I871" i="30"/>
  <c r="I870" i="30" s="1"/>
  <c r="F871" i="30"/>
  <c r="J870" i="30"/>
  <c r="H870" i="30"/>
  <c r="G870" i="30"/>
  <c r="E870" i="30"/>
  <c r="D870" i="30"/>
  <c r="I869" i="30"/>
  <c r="F869" i="30"/>
  <c r="I868" i="30"/>
  <c r="F868" i="30"/>
  <c r="J867" i="30"/>
  <c r="H867" i="30"/>
  <c r="G867" i="30"/>
  <c r="E867" i="30"/>
  <c r="D867" i="30"/>
  <c r="I866" i="30"/>
  <c r="I865" i="30" s="1"/>
  <c r="F866" i="30"/>
  <c r="F865" i="30" s="1"/>
  <c r="J865" i="30"/>
  <c r="H865" i="30"/>
  <c r="G865" i="30"/>
  <c r="E865" i="30"/>
  <c r="D865" i="30"/>
  <c r="I864" i="30"/>
  <c r="I863" i="30" s="1"/>
  <c r="F864" i="30"/>
  <c r="F863" i="30" s="1"/>
  <c r="J863" i="30"/>
  <c r="H863" i="30"/>
  <c r="G863" i="30"/>
  <c r="E863" i="30"/>
  <c r="D863" i="30"/>
  <c r="I861" i="30"/>
  <c r="I860" i="30" s="1"/>
  <c r="F861" i="30"/>
  <c r="J860" i="30"/>
  <c r="H860" i="30"/>
  <c r="G860" i="30"/>
  <c r="E860" i="30"/>
  <c r="D860" i="30"/>
  <c r="I859" i="30"/>
  <c r="I858" i="30" s="1"/>
  <c r="F859" i="30"/>
  <c r="F858" i="30" s="1"/>
  <c r="K858" i="30" s="1"/>
  <c r="J858" i="30"/>
  <c r="H858" i="30"/>
  <c r="G858" i="30"/>
  <c r="E858" i="30"/>
  <c r="D858" i="30"/>
  <c r="I857" i="30"/>
  <c r="I856" i="30" s="1"/>
  <c r="F857" i="30"/>
  <c r="F856" i="30" s="1"/>
  <c r="J856" i="30"/>
  <c r="H856" i="30"/>
  <c r="G856" i="30"/>
  <c r="E856" i="30"/>
  <c r="D856" i="30"/>
  <c r="I855" i="30"/>
  <c r="F855" i="30"/>
  <c r="I854" i="30"/>
  <c r="F854" i="30"/>
  <c r="J853" i="30"/>
  <c r="H853" i="30"/>
  <c r="G853" i="30"/>
  <c r="E853" i="30"/>
  <c r="D853" i="30"/>
  <c r="I852" i="30"/>
  <c r="I851" i="30" s="1"/>
  <c r="F852" i="30"/>
  <c r="F851" i="30" s="1"/>
  <c r="J851" i="30"/>
  <c r="H851" i="30"/>
  <c r="G851" i="30"/>
  <c r="E851" i="30"/>
  <c r="D851" i="30"/>
  <c r="I850" i="30"/>
  <c r="I849" i="30" s="1"/>
  <c r="F850" i="30"/>
  <c r="F849" i="30" s="1"/>
  <c r="J849" i="30"/>
  <c r="H849" i="30"/>
  <c r="G849" i="30"/>
  <c r="E849" i="30"/>
  <c r="D849" i="30"/>
  <c r="I845" i="30"/>
  <c r="I844" i="30" s="1"/>
  <c r="F845" i="30"/>
  <c r="J844" i="30"/>
  <c r="H844" i="30"/>
  <c r="G844" i="30"/>
  <c r="E844" i="30"/>
  <c r="D844" i="30"/>
  <c r="I843" i="30"/>
  <c r="I842" i="30" s="1"/>
  <c r="F843" i="30"/>
  <c r="J842" i="30"/>
  <c r="H842" i="30"/>
  <c r="G842" i="30"/>
  <c r="E842" i="30"/>
  <c r="D842" i="30"/>
  <c r="I841" i="30"/>
  <c r="I840" i="30" s="1"/>
  <c r="F841" i="30"/>
  <c r="J840" i="30"/>
  <c r="H840" i="30"/>
  <c r="G840" i="30"/>
  <c r="E840" i="30"/>
  <c r="D840" i="30"/>
  <c r="I838" i="30"/>
  <c r="I837" i="30" s="1"/>
  <c r="F838" i="30"/>
  <c r="J837" i="30"/>
  <c r="H837" i="30"/>
  <c r="G837" i="30"/>
  <c r="E837" i="30"/>
  <c r="D837" i="30"/>
  <c r="I836" i="30"/>
  <c r="I835" i="30" s="1"/>
  <c r="F836" i="30"/>
  <c r="J835" i="30"/>
  <c r="H835" i="30"/>
  <c r="G835" i="30"/>
  <c r="E835" i="30"/>
  <c r="D835" i="30"/>
  <c r="I833" i="30"/>
  <c r="I832" i="30" s="1"/>
  <c r="F833" i="30"/>
  <c r="F832" i="30" s="1"/>
  <c r="J832" i="30"/>
  <c r="H832" i="30"/>
  <c r="G832" i="30"/>
  <c r="E832" i="30"/>
  <c r="D832" i="30"/>
  <c r="I831" i="30"/>
  <c r="I830" i="30" s="1"/>
  <c r="F831" i="30"/>
  <c r="F830" i="30" s="1"/>
  <c r="J830" i="30"/>
  <c r="H830" i="30"/>
  <c r="G830" i="30"/>
  <c r="E830" i="30"/>
  <c r="D830" i="30"/>
  <c r="I829" i="30"/>
  <c r="I828" i="30" s="1"/>
  <c r="F829" i="30"/>
  <c r="J828" i="30"/>
  <c r="H828" i="30"/>
  <c r="G828" i="30"/>
  <c r="E828" i="30"/>
  <c r="D828" i="30"/>
  <c r="I827" i="30"/>
  <c r="I826" i="30" s="1"/>
  <c r="F827" i="30"/>
  <c r="J826" i="30"/>
  <c r="H826" i="30"/>
  <c r="G826" i="30"/>
  <c r="E826" i="30"/>
  <c r="D826" i="30"/>
  <c r="I825" i="30"/>
  <c r="I824" i="30" s="1"/>
  <c r="F825" i="30"/>
  <c r="J824" i="30"/>
  <c r="H824" i="30"/>
  <c r="G824" i="30"/>
  <c r="E824" i="30"/>
  <c r="D824" i="30"/>
  <c r="I823" i="30"/>
  <c r="I822" i="30" s="1"/>
  <c r="F823" i="30"/>
  <c r="J822" i="30"/>
  <c r="H822" i="30"/>
  <c r="G822" i="30"/>
  <c r="E822" i="30"/>
  <c r="D822" i="30"/>
  <c r="I821" i="30"/>
  <c r="I820" i="30" s="1"/>
  <c r="F821" i="30"/>
  <c r="J820" i="30"/>
  <c r="H820" i="30"/>
  <c r="G820" i="30"/>
  <c r="E820" i="30"/>
  <c r="D820" i="30"/>
  <c r="I819" i="30"/>
  <c r="I818" i="30" s="1"/>
  <c r="F819" i="30"/>
  <c r="J818" i="30"/>
  <c r="H818" i="30"/>
  <c r="G818" i="30"/>
  <c r="E818" i="30"/>
  <c r="D818" i="30"/>
  <c r="I817" i="30"/>
  <c r="F817" i="30"/>
  <c r="F816" i="30" s="1"/>
  <c r="J816" i="30"/>
  <c r="H816" i="30"/>
  <c r="G816" i="30"/>
  <c r="E816" i="30"/>
  <c r="D816" i="30"/>
  <c r="I814" i="30"/>
  <c r="I813" i="30" s="1"/>
  <c r="F814" i="30"/>
  <c r="J813" i="30"/>
  <c r="H813" i="30"/>
  <c r="G813" i="30"/>
  <c r="E813" i="30"/>
  <c r="D813" i="30"/>
  <c r="I812" i="30"/>
  <c r="I811" i="30" s="1"/>
  <c r="F812" i="30"/>
  <c r="J811" i="30"/>
  <c r="H811" i="30"/>
  <c r="G811" i="30"/>
  <c r="E811" i="30"/>
  <c r="D811" i="30"/>
  <c r="I810" i="30"/>
  <c r="I809" i="30" s="1"/>
  <c r="F810" i="30"/>
  <c r="F809" i="30" s="1"/>
  <c r="J809" i="30"/>
  <c r="H809" i="30"/>
  <c r="G809" i="30"/>
  <c r="E809" i="30"/>
  <c r="D809" i="30"/>
  <c r="I808" i="30"/>
  <c r="I807" i="30" s="1"/>
  <c r="F808" i="30"/>
  <c r="J807" i="30"/>
  <c r="H807" i="30"/>
  <c r="G807" i="30"/>
  <c r="E807" i="30"/>
  <c r="D807" i="30"/>
  <c r="I806" i="30"/>
  <c r="I805" i="30" s="1"/>
  <c r="F806" i="30"/>
  <c r="J805" i="30"/>
  <c r="H805" i="30"/>
  <c r="G805" i="30"/>
  <c r="E805" i="30"/>
  <c r="D805" i="30"/>
  <c r="I804" i="30"/>
  <c r="I803" i="30" s="1"/>
  <c r="F804" i="30"/>
  <c r="J803" i="30"/>
  <c r="H803" i="30"/>
  <c r="G803" i="30"/>
  <c r="E803" i="30"/>
  <c r="D803" i="30"/>
  <c r="I802" i="30"/>
  <c r="I801" i="30" s="1"/>
  <c r="F802" i="30"/>
  <c r="J801" i="30"/>
  <c r="H801" i="30"/>
  <c r="G801" i="30"/>
  <c r="E801" i="30"/>
  <c r="D801" i="30"/>
  <c r="I800" i="30"/>
  <c r="I799" i="30" s="1"/>
  <c r="F800" i="30"/>
  <c r="J799" i="30"/>
  <c r="H799" i="30"/>
  <c r="G799" i="30"/>
  <c r="E799" i="30"/>
  <c r="D799" i="30"/>
  <c r="I798" i="30"/>
  <c r="I797" i="30" s="1"/>
  <c r="F798" i="30"/>
  <c r="J797" i="30"/>
  <c r="H797" i="30"/>
  <c r="G797" i="30"/>
  <c r="E797" i="30"/>
  <c r="D797" i="30"/>
  <c r="I795" i="30"/>
  <c r="F795" i="30"/>
  <c r="I794" i="30"/>
  <c r="F794" i="30"/>
  <c r="I793" i="30"/>
  <c r="F793" i="30"/>
  <c r="J792" i="30"/>
  <c r="H792" i="30"/>
  <c r="G792" i="30"/>
  <c r="E792" i="30"/>
  <c r="D792" i="30"/>
  <c r="I791" i="30"/>
  <c r="I790" i="30" s="1"/>
  <c r="F791" i="30"/>
  <c r="J790" i="30"/>
  <c r="H790" i="30"/>
  <c r="G790" i="30"/>
  <c r="E790" i="30"/>
  <c r="D790" i="30"/>
  <c r="I789" i="30"/>
  <c r="I788" i="30" s="1"/>
  <c r="F789" i="30"/>
  <c r="J788" i="30"/>
  <c r="H788" i="30"/>
  <c r="G788" i="30"/>
  <c r="E788" i="30"/>
  <c r="D788" i="30"/>
  <c r="I787" i="30"/>
  <c r="I786" i="30" s="1"/>
  <c r="F787" i="30"/>
  <c r="F786" i="30" s="1"/>
  <c r="J786" i="30"/>
  <c r="H786" i="30"/>
  <c r="G786" i="30"/>
  <c r="E786" i="30"/>
  <c r="D786" i="30"/>
  <c r="I785" i="30"/>
  <c r="I784" i="30" s="1"/>
  <c r="F785" i="30"/>
  <c r="F784" i="30" s="1"/>
  <c r="J784" i="30"/>
  <c r="H784" i="30"/>
  <c r="G784" i="30"/>
  <c r="E784" i="30"/>
  <c r="D784" i="30"/>
  <c r="I783" i="30"/>
  <c r="I782" i="30" s="1"/>
  <c r="F783" i="30"/>
  <c r="J782" i="30"/>
  <c r="H782" i="30"/>
  <c r="G782" i="30"/>
  <c r="E782" i="30"/>
  <c r="D782" i="30"/>
  <c r="I780" i="30"/>
  <c r="I779" i="30" s="1"/>
  <c r="F780" i="30"/>
  <c r="J779" i="30"/>
  <c r="H779" i="30"/>
  <c r="G779" i="30"/>
  <c r="E779" i="30"/>
  <c r="D779" i="30"/>
  <c r="I778" i="30"/>
  <c r="I777" i="30" s="1"/>
  <c r="F778" i="30"/>
  <c r="J777" i="30"/>
  <c r="H777" i="30"/>
  <c r="G777" i="30"/>
  <c r="E777" i="30"/>
  <c r="D777" i="30"/>
  <c r="I776" i="30"/>
  <c r="I775" i="30" s="1"/>
  <c r="F776" i="30"/>
  <c r="J775" i="30"/>
  <c r="H775" i="30"/>
  <c r="G775" i="30"/>
  <c r="E775" i="30"/>
  <c r="D775" i="30"/>
  <c r="I774" i="30"/>
  <c r="I773" i="30" s="1"/>
  <c r="F774" i="30"/>
  <c r="J773" i="30"/>
  <c r="H773" i="30"/>
  <c r="G773" i="30"/>
  <c r="E773" i="30"/>
  <c r="D773" i="30"/>
  <c r="I772" i="30"/>
  <c r="I771" i="30" s="1"/>
  <c r="F772" i="30"/>
  <c r="J771" i="30"/>
  <c r="H771" i="30"/>
  <c r="G771" i="30"/>
  <c r="E771" i="30"/>
  <c r="D771" i="30"/>
  <c r="I770" i="30"/>
  <c r="I769" i="30" s="1"/>
  <c r="F770" i="30"/>
  <c r="J769" i="30"/>
  <c r="H769" i="30"/>
  <c r="G769" i="30"/>
  <c r="E769" i="30"/>
  <c r="D769" i="30"/>
  <c r="I768" i="30"/>
  <c r="I767" i="30" s="1"/>
  <c r="F768" i="30"/>
  <c r="J767" i="30"/>
  <c r="H767" i="30"/>
  <c r="G767" i="30"/>
  <c r="E767" i="30"/>
  <c r="D767" i="30"/>
  <c r="I766" i="30"/>
  <c r="I765" i="30" s="1"/>
  <c r="F766" i="30"/>
  <c r="J765" i="30"/>
  <c r="H765" i="30"/>
  <c r="G765" i="30"/>
  <c r="E765" i="30"/>
  <c r="D765" i="30"/>
  <c r="I764" i="30"/>
  <c r="I763" i="30" s="1"/>
  <c r="F764" i="30"/>
  <c r="J763" i="30"/>
  <c r="H763" i="30"/>
  <c r="G763" i="30"/>
  <c r="E763" i="30"/>
  <c r="D763" i="30"/>
  <c r="I761" i="30"/>
  <c r="F761" i="30"/>
  <c r="I760" i="30"/>
  <c r="F760" i="30"/>
  <c r="I759" i="30"/>
  <c r="F759" i="30"/>
  <c r="I758" i="30"/>
  <c r="F758" i="30"/>
  <c r="J757" i="30"/>
  <c r="H757" i="30"/>
  <c r="G757" i="30"/>
  <c r="E757" i="30"/>
  <c r="D757" i="30"/>
  <c r="I756" i="30"/>
  <c r="F756" i="30"/>
  <c r="I755" i="30"/>
  <c r="F755" i="30"/>
  <c r="J754" i="30"/>
  <c r="H754" i="30"/>
  <c r="G754" i="30"/>
  <c r="E754" i="30"/>
  <c r="D754" i="30"/>
  <c r="I750" i="30"/>
  <c r="I749" i="30" s="1"/>
  <c r="F750" i="30"/>
  <c r="J749" i="30"/>
  <c r="H749" i="30"/>
  <c r="G749" i="30"/>
  <c r="E749" i="30"/>
  <c r="D749" i="30"/>
  <c r="I748" i="30"/>
  <c r="I747" i="30" s="1"/>
  <c r="F748" i="30"/>
  <c r="J747" i="30"/>
  <c r="H747" i="30"/>
  <c r="G747" i="30"/>
  <c r="E747" i="30"/>
  <c r="D747" i="30"/>
  <c r="I745" i="30"/>
  <c r="I744" i="30" s="1"/>
  <c r="F745" i="30"/>
  <c r="J744" i="30"/>
  <c r="H744" i="30"/>
  <c r="G744" i="30"/>
  <c r="E744" i="30"/>
  <c r="D744" i="30"/>
  <c r="I743" i="30"/>
  <c r="I742" i="30" s="1"/>
  <c r="F743" i="30"/>
  <c r="J742" i="30"/>
  <c r="H742" i="30"/>
  <c r="G742" i="30"/>
  <c r="E742" i="30"/>
  <c r="D742" i="30"/>
  <c r="I741" i="30"/>
  <c r="I740" i="30" s="1"/>
  <c r="F741" i="30"/>
  <c r="J740" i="30"/>
  <c r="H740" i="30"/>
  <c r="G740" i="30"/>
  <c r="E740" i="30"/>
  <c r="D740" i="30"/>
  <c r="I739" i="30"/>
  <c r="I738" i="30" s="1"/>
  <c r="F739" i="30"/>
  <c r="F738" i="30" s="1"/>
  <c r="J738" i="30"/>
  <c r="H738" i="30"/>
  <c r="G738" i="30"/>
  <c r="E738" i="30"/>
  <c r="D738" i="30"/>
  <c r="I737" i="30"/>
  <c r="I736" i="30" s="1"/>
  <c r="F737" i="30"/>
  <c r="F736" i="30" s="1"/>
  <c r="J736" i="30"/>
  <c r="H736" i="30"/>
  <c r="G736" i="30"/>
  <c r="E736" i="30"/>
  <c r="D736" i="30"/>
  <c r="I735" i="30"/>
  <c r="I734" i="30" s="1"/>
  <c r="F735" i="30"/>
  <c r="J734" i="30"/>
  <c r="H734" i="30"/>
  <c r="G734" i="30"/>
  <c r="E734" i="30"/>
  <c r="D734" i="30"/>
  <c r="I733" i="30"/>
  <c r="I732" i="30" s="1"/>
  <c r="F733" i="30"/>
  <c r="J732" i="30"/>
  <c r="H732" i="30"/>
  <c r="G732" i="30"/>
  <c r="E732" i="30"/>
  <c r="D732" i="30"/>
  <c r="I731" i="30"/>
  <c r="I730" i="30" s="1"/>
  <c r="F731" i="30"/>
  <c r="J730" i="30"/>
  <c r="H730" i="30"/>
  <c r="G730" i="30"/>
  <c r="E730" i="30"/>
  <c r="D730" i="30"/>
  <c r="I728" i="30"/>
  <c r="I727" i="30" s="1"/>
  <c r="F728" i="30"/>
  <c r="J727" i="30"/>
  <c r="H727" i="30"/>
  <c r="G727" i="30"/>
  <c r="E727" i="30"/>
  <c r="D727" i="30"/>
  <c r="I726" i="30"/>
  <c r="I725" i="30" s="1"/>
  <c r="F726" i="30"/>
  <c r="J725" i="30"/>
  <c r="H725" i="30"/>
  <c r="G725" i="30"/>
  <c r="E725" i="30"/>
  <c r="D725" i="30"/>
  <c r="I724" i="30"/>
  <c r="F724" i="30"/>
  <c r="I723" i="30"/>
  <c r="F723" i="30"/>
  <c r="I722" i="30"/>
  <c r="F722" i="30"/>
  <c r="I721" i="30"/>
  <c r="F721" i="30"/>
  <c r="I720" i="30"/>
  <c r="F720" i="30"/>
  <c r="I719" i="30"/>
  <c r="F719" i="30"/>
  <c r="I718" i="30"/>
  <c r="F718" i="30"/>
  <c r="I717" i="30"/>
  <c r="F717" i="30"/>
  <c r="J716" i="30"/>
  <c r="H716" i="30"/>
  <c r="G716" i="30"/>
  <c r="E716" i="30"/>
  <c r="D716" i="30"/>
  <c r="I715" i="30"/>
  <c r="F715" i="30"/>
  <c r="I714" i="30"/>
  <c r="F714" i="30"/>
  <c r="I713" i="30"/>
  <c r="F713" i="30"/>
  <c r="I712" i="30"/>
  <c r="F712" i="30"/>
  <c r="I711" i="30"/>
  <c r="F711" i="30"/>
  <c r="I710" i="30"/>
  <c r="F710" i="30"/>
  <c r="I709" i="30"/>
  <c r="F709" i="30"/>
  <c r="I708" i="30"/>
  <c r="F708" i="30"/>
  <c r="I707" i="30"/>
  <c r="F707" i="30"/>
  <c r="J706" i="30"/>
  <c r="H706" i="30"/>
  <c r="G706" i="30"/>
  <c r="E706" i="30"/>
  <c r="D706" i="30"/>
  <c r="I705" i="30"/>
  <c r="I704" i="30" s="1"/>
  <c r="F705" i="30"/>
  <c r="F704" i="30" s="1"/>
  <c r="J704" i="30"/>
  <c r="H704" i="30"/>
  <c r="G704" i="30"/>
  <c r="E704" i="30"/>
  <c r="D704" i="30"/>
  <c r="I703" i="30"/>
  <c r="F703" i="30"/>
  <c r="I702" i="30"/>
  <c r="F702" i="30"/>
  <c r="I701" i="30"/>
  <c r="F701" i="30"/>
  <c r="I700" i="30"/>
  <c r="F700" i="30"/>
  <c r="I699" i="30"/>
  <c r="F699" i="30"/>
  <c r="I698" i="30"/>
  <c r="F698" i="30"/>
  <c r="I697" i="30"/>
  <c r="F697" i="30"/>
  <c r="I696" i="30"/>
  <c r="F696" i="30"/>
  <c r="I695" i="30"/>
  <c r="F695" i="30"/>
  <c r="J694" i="30"/>
  <c r="H694" i="30"/>
  <c r="G694" i="30"/>
  <c r="E694" i="30"/>
  <c r="D694" i="30"/>
  <c r="I693" i="30"/>
  <c r="F693" i="30"/>
  <c r="I692" i="30"/>
  <c r="F692" i="30"/>
  <c r="I691" i="30"/>
  <c r="F691" i="30"/>
  <c r="I690" i="30"/>
  <c r="F690" i="30"/>
  <c r="I689" i="30"/>
  <c r="F689" i="30"/>
  <c r="I688" i="30"/>
  <c r="F688" i="30"/>
  <c r="I687" i="30"/>
  <c r="F687" i="30"/>
  <c r="I686" i="30"/>
  <c r="F686" i="30"/>
  <c r="I685" i="30"/>
  <c r="F685" i="30"/>
  <c r="J684" i="30"/>
  <c r="H684" i="30"/>
  <c r="G684" i="30"/>
  <c r="E684" i="30"/>
  <c r="D684" i="30"/>
  <c r="I683" i="30"/>
  <c r="I682" i="30" s="1"/>
  <c r="F683" i="30"/>
  <c r="J682" i="30"/>
  <c r="H682" i="30"/>
  <c r="G682" i="30"/>
  <c r="E682" i="30"/>
  <c r="D682" i="30"/>
  <c r="I678" i="30"/>
  <c r="I677" i="30" s="1"/>
  <c r="F678" i="30"/>
  <c r="F677" i="30" s="1"/>
  <c r="J677" i="30"/>
  <c r="H677" i="30"/>
  <c r="G677" i="30"/>
  <c r="E677" i="30"/>
  <c r="D677" i="30"/>
  <c r="I676" i="30"/>
  <c r="I675" i="30" s="1"/>
  <c r="F676" i="30"/>
  <c r="F675" i="30" s="1"/>
  <c r="J675" i="30"/>
  <c r="H675" i="30"/>
  <c r="G675" i="30"/>
  <c r="E675" i="30"/>
  <c r="D675" i="30"/>
  <c r="I674" i="30"/>
  <c r="I673" i="30" s="1"/>
  <c r="F674" i="30"/>
  <c r="J673" i="30"/>
  <c r="H673" i="30"/>
  <c r="G673" i="30"/>
  <c r="E673" i="30"/>
  <c r="D673" i="30"/>
  <c r="I672" i="30"/>
  <c r="I671" i="30" s="1"/>
  <c r="F672" i="30"/>
  <c r="J671" i="30"/>
  <c r="H671" i="30"/>
  <c r="G671" i="30"/>
  <c r="E671" i="30"/>
  <c r="D671" i="30"/>
  <c r="I670" i="30"/>
  <c r="I669" i="30" s="1"/>
  <c r="F670" i="30"/>
  <c r="F669" i="30" s="1"/>
  <c r="J669" i="30"/>
  <c r="H669" i="30"/>
  <c r="G669" i="30"/>
  <c r="E669" i="30"/>
  <c r="D669" i="30"/>
  <c r="I668" i="30"/>
  <c r="F668" i="30"/>
  <c r="F667" i="30" s="1"/>
  <c r="J667" i="30"/>
  <c r="H667" i="30"/>
  <c r="G667" i="30"/>
  <c r="E667" i="30"/>
  <c r="D667" i="30"/>
  <c r="I666" i="30"/>
  <c r="I665" i="30" s="1"/>
  <c r="F666" i="30"/>
  <c r="J665" i="30"/>
  <c r="H665" i="30"/>
  <c r="G665" i="30"/>
  <c r="E665" i="30"/>
  <c r="D665" i="30"/>
  <c r="I664" i="30"/>
  <c r="I663" i="30" s="1"/>
  <c r="F664" i="30"/>
  <c r="J663" i="30"/>
  <c r="H663" i="30"/>
  <c r="G663" i="30"/>
  <c r="E663" i="30"/>
  <c r="D663" i="30"/>
  <c r="I662" i="30"/>
  <c r="I661" i="30" s="1"/>
  <c r="F662" i="30"/>
  <c r="J661" i="30"/>
  <c r="H661" i="30"/>
  <c r="G661" i="30"/>
  <c r="E661" i="30"/>
  <c r="D661" i="30"/>
  <c r="I659" i="30"/>
  <c r="F659" i="30"/>
  <c r="I658" i="30"/>
  <c r="F658" i="30"/>
  <c r="I657" i="30"/>
  <c r="F657" i="30"/>
  <c r="J656" i="30"/>
  <c r="H656" i="30"/>
  <c r="G656" i="30"/>
  <c r="E656" i="30"/>
  <c r="D656" i="30"/>
  <c r="I655" i="30"/>
  <c r="I654" i="30" s="1"/>
  <c r="F655" i="30"/>
  <c r="F654" i="30" s="1"/>
  <c r="J654" i="30"/>
  <c r="H654" i="30"/>
  <c r="G654" i="30"/>
  <c r="E654" i="30"/>
  <c r="D654" i="30"/>
  <c r="I653" i="30"/>
  <c r="I652" i="30" s="1"/>
  <c r="F653" i="30"/>
  <c r="F652" i="30" s="1"/>
  <c r="J652" i="30"/>
  <c r="H652" i="30"/>
  <c r="G652" i="30"/>
  <c r="E652" i="30"/>
  <c r="D652" i="30"/>
  <c r="I651" i="30"/>
  <c r="I650" i="30" s="1"/>
  <c r="F651" i="30"/>
  <c r="J650" i="30"/>
  <c r="H650" i="30"/>
  <c r="G650" i="30"/>
  <c r="E650" i="30"/>
  <c r="D650" i="30"/>
  <c r="I648" i="30"/>
  <c r="I647" i="30" s="1"/>
  <c r="F648" i="30"/>
  <c r="J647" i="30"/>
  <c r="H647" i="30"/>
  <c r="G647" i="30"/>
  <c r="E647" i="30"/>
  <c r="D647" i="30"/>
  <c r="I646" i="30"/>
  <c r="I645" i="30" s="1"/>
  <c r="F646" i="30"/>
  <c r="J645" i="30"/>
  <c r="H645" i="30"/>
  <c r="G645" i="30"/>
  <c r="E645" i="30"/>
  <c r="D645" i="30"/>
  <c r="I644" i="30"/>
  <c r="I643" i="30" s="1"/>
  <c r="F644" i="30"/>
  <c r="J643" i="30"/>
  <c r="H643" i="30"/>
  <c r="G643" i="30"/>
  <c r="E643" i="30"/>
  <c r="D643" i="30"/>
  <c r="I642" i="30"/>
  <c r="I641" i="30" s="1"/>
  <c r="F642" i="30"/>
  <c r="J641" i="30"/>
  <c r="H641" i="30"/>
  <c r="G641" i="30"/>
  <c r="E641" i="30"/>
  <c r="D641" i="30"/>
  <c r="I640" i="30"/>
  <c r="I639" i="30" s="1"/>
  <c r="F640" i="30"/>
  <c r="J639" i="30"/>
  <c r="H639" i="30"/>
  <c r="G639" i="30"/>
  <c r="E639" i="30"/>
  <c r="D639" i="30"/>
  <c r="I638" i="30"/>
  <c r="I637" i="30" s="1"/>
  <c r="F638" i="30"/>
  <c r="F637" i="30" s="1"/>
  <c r="J637" i="30"/>
  <c r="H637" i="30"/>
  <c r="G637" i="30"/>
  <c r="E637" i="30"/>
  <c r="D637" i="30"/>
  <c r="I636" i="30"/>
  <c r="I635" i="30" s="1"/>
  <c r="F636" i="30"/>
  <c r="J635" i="30"/>
  <c r="H635" i="30"/>
  <c r="G635" i="30"/>
  <c r="E635" i="30"/>
  <c r="D635" i="30"/>
  <c r="I634" i="30"/>
  <c r="I633" i="30" s="1"/>
  <c r="F634" i="30"/>
  <c r="F633" i="30" s="1"/>
  <c r="J633" i="30"/>
  <c r="H633" i="30"/>
  <c r="G633" i="30"/>
  <c r="E633" i="30"/>
  <c r="D633" i="30"/>
  <c r="I632" i="30"/>
  <c r="I631" i="30" s="1"/>
  <c r="F632" i="30"/>
  <c r="J631" i="30"/>
  <c r="H631" i="30"/>
  <c r="G631" i="30"/>
  <c r="E631" i="30"/>
  <c r="D631" i="30"/>
  <c r="I629" i="30"/>
  <c r="F629" i="30"/>
  <c r="I628" i="30"/>
  <c r="F628" i="30"/>
  <c r="I627" i="30"/>
  <c r="F627" i="30"/>
  <c r="J626" i="30"/>
  <c r="H626" i="30"/>
  <c r="G626" i="30"/>
  <c r="E626" i="30"/>
  <c r="D626" i="30"/>
  <c r="I625" i="30"/>
  <c r="I624" i="30" s="1"/>
  <c r="F625" i="30"/>
  <c r="J624" i="30"/>
  <c r="H624" i="30"/>
  <c r="G624" i="30"/>
  <c r="E624" i="30"/>
  <c r="D624" i="30"/>
  <c r="I623" i="30"/>
  <c r="I622" i="30" s="1"/>
  <c r="F623" i="30"/>
  <c r="J622" i="30"/>
  <c r="H622" i="30"/>
  <c r="G622" i="30"/>
  <c r="E622" i="30"/>
  <c r="D622" i="30"/>
  <c r="I621" i="30"/>
  <c r="I620" i="30" s="1"/>
  <c r="F621" i="30"/>
  <c r="F620" i="30" s="1"/>
  <c r="J620" i="30"/>
  <c r="H620" i="30"/>
  <c r="G620" i="30"/>
  <c r="E620" i="30"/>
  <c r="D620" i="30"/>
  <c r="I619" i="30"/>
  <c r="I618" i="30" s="1"/>
  <c r="F619" i="30"/>
  <c r="J618" i="30"/>
  <c r="H618" i="30"/>
  <c r="G618" i="30"/>
  <c r="E618" i="30"/>
  <c r="D618" i="30"/>
  <c r="I617" i="30"/>
  <c r="I616" i="30" s="1"/>
  <c r="F617" i="30"/>
  <c r="J616" i="30"/>
  <c r="H616" i="30"/>
  <c r="G616" i="30"/>
  <c r="E616" i="30"/>
  <c r="D616" i="30"/>
  <c r="I615" i="30"/>
  <c r="F615" i="30"/>
  <c r="I614" i="30"/>
  <c r="F614" i="30"/>
  <c r="J613" i="30"/>
  <c r="H613" i="30"/>
  <c r="G613" i="30"/>
  <c r="E613" i="30"/>
  <c r="D613" i="30"/>
  <c r="I612" i="30"/>
  <c r="I611" i="30" s="1"/>
  <c r="F612" i="30"/>
  <c r="F611" i="30" s="1"/>
  <c r="J611" i="30"/>
  <c r="H611" i="30"/>
  <c r="G611" i="30"/>
  <c r="E611" i="30"/>
  <c r="D611" i="30"/>
  <c r="I609" i="30"/>
  <c r="I608" i="30" s="1"/>
  <c r="I607" i="30" s="1"/>
  <c r="F609" i="30"/>
  <c r="J608" i="30"/>
  <c r="J607" i="30" s="1"/>
  <c r="H608" i="30"/>
  <c r="H607" i="30" s="1"/>
  <c r="G608" i="30"/>
  <c r="G607" i="30" s="1"/>
  <c r="E608" i="30"/>
  <c r="E607" i="30" s="1"/>
  <c r="D608" i="30"/>
  <c r="D607" i="30" s="1"/>
  <c r="I606" i="30"/>
  <c r="I605" i="30" s="1"/>
  <c r="F606" i="30"/>
  <c r="J605" i="30"/>
  <c r="H605" i="30"/>
  <c r="G605" i="30"/>
  <c r="F605" i="30"/>
  <c r="E605" i="30"/>
  <c r="D605" i="30"/>
  <c r="I604" i="30"/>
  <c r="I603" i="30" s="1"/>
  <c r="F604" i="30"/>
  <c r="J603" i="30"/>
  <c r="H603" i="30"/>
  <c r="G603" i="30"/>
  <c r="E603" i="30"/>
  <c r="D603" i="30"/>
  <c r="I602" i="30"/>
  <c r="I601" i="30" s="1"/>
  <c r="F602" i="30"/>
  <c r="J601" i="30"/>
  <c r="H601" i="30"/>
  <c r="G601" i="30"/>
  <c r="E601" i="30"/>
  <c r="D601" i="30"/>
  <c r="I600" i="30"/>
  <c r="I599" i="30" s="1"/>
  <c r="F600" i="30"/>
  <c r="J599" i="30"/>
  <c r="H599" i="30"/>
  <c r="G599" i="30"/>
  <c r="E599" i="30"/>
  <c r="D599" i="30"/>
  <c r="I598" i="30"/>
  <c r="I597" i="30" s="1"/>
  <c r="F598" i="30"/>
  <c r="J597" i="30"/>
  <c r="H597" i="30"/>
  <c r="G597" i="30"/>
  <c r="E597" i="30"/>
  <c r="D597" i="30"/>
  <c r="I596" i="30"/>
  <c r="F596" i="30"/>
  <c r="I595" i="30"/>
  <c r="F595" i="30"/>
  <c r="J594" i="30"/>
  <c r="H594" i="30"/>
  <c r="G594" i="30"/>
  <c r="E594" i="30"/>
  <c r="D594" i="30"/>
  <c r="I592" i="30"/>
  <c r="I591" i="30" s="1"/>
  <c r="F592" i="30"/>
  <c r="J591" i="30"/>
  <c r="H591" i="30"/>
  <c r="G591" i="30"/>
  <c r="E591" i="30"/>
  <c r="D591" i="30"/>
  <c r="I590" i="30"/>
  <c r="I589" i="30" s="1"/>
  <c r="F590" i="30"/>
  <c r="J589" i="30"/>
  <c r="H589" i="30"/>
  <c r="G589" i="30"/>
  <c r="E589" i="30"/>
  <c r="D589" i="30"/>
  <c r="I587" i="30"/>
  <c r="I586" i="30" s="1"/>
  <c r="F587" i="30"/>
  <c r="F586" i="30" s="1"/>
  <c r="J586" i="30"/>
  <c r="H586" i="30"/>
  <c r="G586" i="30"/>
  <c r="E586" i="30"/>
  <c r="D586" i="30"/>
  <c r="I585" i="30"/>
  <c r="I584" i="30" s="1"/>
  <c r="F585" i="30"/>
  <c r="J584" i="30"/>
  <c r="H584" i="30"/>
  <c r="G584" i="30"/>
  <c r="E584" i="30"/>
  <c r="D584" i="30"/>
  <c r="I583" i="30"/>
  <c r="I582" i="30" s="1"/>
  <c r="F583" i="30"/>
  <c r="J582" i="30"/>
  <c r="H582" i="30"/>
  <c r="G582" i="30"/>
  <c r="E582" i="30"/>
  <c r="D582" i="30"/>
  <c r="I581" i="30"/>
  <c r="I580" i="30" s="1"/>
  <c r="F581" i="30"/>
  <c r="F580" i="30" s="1"/>
  <c r="J580" i="30"/>
  <c r="H580" i="30"/>
  <c r="G580" i="30"/>
  <c r="E580" i="30"/>
  <c r="D580" i="30"/>
  <c r="I578" i="30"/>
  <c r="F578" i="30"/>
  <c r="I577" i="30"/>
  <c r="F577" i="30"/>
  <c r="J576" i="30"/>
  <c r="H576" i="30"/>
  <c r="G576" i="30"/>
  <c r="E576" i="30"/>
  <c r="D576" i="30"/>
  <c r="I575" i="30"/>
  <c r="I574" i="30" s="1"/>
  <c r="F575" i="30"/>
  <c r="J574" i="30"/>
  <c r="H574" i="30"/>
  <c r="G574" i="30"/>
  <c r="E574" i="30"/>
  <c r="D574" i="30"/>
  <c r="I573" i="30"/>
  <c r="I572" i="30" s="1"/>
  <c r="F573" i="30"/>
  <c r="J572" i="30"/>
  <c r="H572" i="30"/>
  <c r="G572" i="30"/>
  <c r="E572" i="30"/>
  <c r="D572" i="30"/>
  <c r="I571" i="30"/>
  <c r="F571" i="30"/>
  <c r="I570" i="30"/>
  <c r="F570" i="30"/>
  <c r="I569" i="30"/>
  <c r="F569" i="30"/>
  <c r="J568" i="30"/>
  <c r="H568" i="30"/>
  <c r="G568" i="30"/>
  <c r="E568" i="30"/>
  <c r="D568" i="30"/>
  <c r="I567" i="30"/>
  <c r="I566" i="30" s="1"/>
  <c r="F567" i="30"/>
  <c r="J566" i="30"/>
  <c r="H566" i="30"/>
  <c r="G566" i="30"/>
  <c r="E566" i="30"/>
  <c r="D566" i="30"/>
  <c r="I565" i="30"/>
  <c r="F565" i="30"/>
  <c r="I564" i="30"/>
  <c r="F564" i="30"/>
  <c r="J563" i="30"/>
  <c r="H563" i="30"/>
  <c r="G563" i="30"/>
  <c r="E563" i="30"/>
  <c r="D563" i="30"/>
  <c r="I559" i="30"/>
  <c r="I558" i="30" s="1"/>
  <c r="F559" i="30"/>
  <c r="J558" i="30"/>
  <c r="H558" i="30"/>
  <c r="G558" i="30"/>
  <c r="E558" i="30"/>
  <c r="D558" i="30"/>
  <c r="I557" i="30"/>
  <c r="I556" i="30" s="1"/>
  <c r="F557" i="30"/>
  <c r="J556" i="30"/>
  <c r="H556" i="30"/>
  <c r="G556" i="30"/>
  <c r="E556" i="30"/>
  <c r="D556" i="30"/>
  <c r="I555" i="30"/>
  <c r="F555" i="30"/>
  <c r="F554" i="30" s="1"/>
  <c r="J554" i="30"/>
  <c r="H554" i="30"/>
  <c r="G554" i="30"/>
  <c r="E554" i="30"/>
  <c r="D554" i="30"/>
  <c r="I552" i="30"/>
  <c r="I551" i="30" s="1"/>
  <c r="F552" i="30"/>
  <c r="F551" i="30" s="1"/>
  <c r="J551" i="30"/>
  <c r="H551" i="30"/>
  <c r="G551" i="30"/>
  <c r="E551" i="30"/>
  <c r="D551" i="30"/>
  <c r="I550" i="30"/>
  <c r="I549" i="30" s="1"/>
  <c r="F550" i="30"/>
  <c r="J549" i="30"/>
  <c r="H549" i="30"/>
  <c r="G549" i="30"/>
  <c r="E549" i="30"/>
  <c r="D549" i="30"/>
  <c r="I548" i="30"/>
  <c r="I547" i="30" s="1"/>
  <c r="F548" i="30"/>
  <c r="J547" i="30"/>
  <c r="H547" i="30"/>
  <c r="G547" i="30"/>
  <c r="E547" i="30"/>
  <c r="D547" i="30"/>
  <c r="I546" i="30"/>
  <c r="F546" i="30"/>
  <c r="I545" i="30"/>
  <c r="F545" i="30"/>
  <c r="J544" i="30"/>
  <c r="H544" i="30"/>
  <c r="G544" i="30"/>
  <c r="E544" i="30"/>
  <c r="D544" i="30"/>
  <c r="I543" i="30"/>
  <c r="I542" i="30" s="1"/>
  <c r="F543" i="30"/>
  <c r="J542" i="30"/>
  <c r="H542" i="30"/>
  <c r="G542" i="30"/>
  <c r="E542" i="30"/>
  <c r="D542" i="30"/>
  <c r="I540" i="30"/>
  <c r="I539" i="30" s="1"/>
  <c r="I538" i="30" s="1"/>
  <c r="F540" i="30"/>
  <c r="J539" i="30"/>
  <c r="J538" i="30" s="1"/>
  <c r="H539" i="30"/>
  <c r="H538" i="30" s="1"/>
  <c r="G539" i="30"/>
  <c r="G538" i="30" s="1"/>
  <c r="E539" i="30"/>
  <c r="E538" i="30" s="1"/>
  <c r="D539" i="30"/>
  <c r="D538" i="30" s="1"/>
  <c r="I537" i="30"/>
  <c r="F537" i="30"/>
  <c r="F536" i="30" s="1"/>
  <c r="J536" i="30"/>
  <c r="H536" i="30"/>
  <c r="G536" i="30"/>
  <c r="E536" i="30"/>
  <c r="D536" i="30"/>
  <c r="I535" i="30"/>
  <c r="I534" i="30" s="1"/>
  <c r="F535" i="30"/>
  <c r="F534" i="30" s="1"/>
  <c r="J534" i="30"/>
  <c r="H534" i="30"/>
  <c r="G534" i="30"/>
  <c r="E534" i="30"/>
  <c r="D534" i="30"/>
  <c r="I533" i="30"/>
  <c r="I532" i="30" s="1"/>
  <c r="F533" i="30"/>
  <c r="J532" i="30"/>
  <c r="H532" i="30"/>
  <c r="G532" i="30"/>
  <c r="E532" i="30"/>
  <c r="D532" i="30"/>
  <c r="I531" i="30"/>
  <c r="I530" i="30" s="1"/>
  <c r="F531" i="30"/>
  <c r="J530" i="30"/>
  <c r="H530" i="30"/>
  <c r="G530" i="30"/>
  <c r="E530" i="30"/>
  <c r="D530" i="30"/>
  <c r="I529" i="30"/>
  <c r="F529" i="30"/>
  <c r="F528" i="30" s="1"/>
  <c r="J528" i="30"/>
  <c r="H528" i="30"/>
  <c r="G528" i="30"/>
  <c r="E528" i="30"/>
  <c r="D528" i="30"/>
  <c r="I527" i="30"/>
  <c r="I526" i="30" s="1"/>
  <c r="F527" i="30"/>
  <c r="H526" i="30"/>
  <c r="G526" i="30"/>
  <c r="E526" i="30"/>
  <c r="D526" i="30"/>
  <c r="I524" i="30"/>
  <c r="F524" i="30"/>
  <c r="I523" i="30"/>
  <c r="F523" i="30"/>
  <c r="J522" i="30"/>
  <c r="H522" i="30"/>
  <c r="G522" i="30"/>
  <c r="E522" i="30"/>
  <c r="D522" i="30"/>
  <c r="I521" i="30"/>
  <c r="I520" i="30" s="1"/>
  <c r="F521" i="30"/>
  <c r="K521" i="30" s="1"/>
  <c r="J520" i="30"/>
  <c r="H520" i="30"/>
  <c r="G520" i="30"/>
  <c r="E520" i="30"/>
  <c r="D520" i="30"/>
  <c r="I519" i="30"/>
  <c r="I518" i="30" s="1"/>
  <c r="F519" i="30"/>
  <c r="J518" i="30"/>
  <c r="H518" i="30"/>
  <c r="G518" i="30"/>
  <c r="E518" i="30"/>
  <c r="D518" i="30"/>
  <c r="I516" i="30"/>
  <c r="F516" i="30"/>
  <c r="I515" i="30"/>
  <c r="F515" i="30"/>
  <c r="J514" i="30"/>
  <c r="H514" i="30"/>
  <c r="G514" i="30"/>
  <c r="E514" i="30"/>
  <c r="D514" i="30"/>
  <c r="I513" i="30"/>
  <c r="I512" i="30" s="1"/>
  <c r="F513" i="30"/>
  <c r="J512" i="30"/>
  <c r="H512" i="30"/>
  <c r="G512" i="30"/>
  <c r="F512" i="30"/>
  <c r="E512" i="30"/>
  <c r="D512" i="30"/>
  <c r="I511" i="30"/>
  <c r="I510" i="30" s="1"/>
  <c r="F511" i="30"/>
  <c r="J510" i="30"/>
  <c r="H510" i="30"/>
  <c r="G510" i="30"/>
  <c r="E510" i="30"/>
  <c r="D510" i="30"/>
  <c r="I509" i="30"/>
  <c r="F509" i="30"/>
  <c r="I508" i="30"/>
  <c r="F508" i="30"/>
  <c r="J507" i="30"/>
  <c r="H507" i="30"/>
  <c r="G507" i="30"/>
  <c r="E507" i="30"/>
  <c r="D507" i="30"/>
  <c r="I506" i="30"/>
  <c r="I505" i="30" s="1"/>
  <c r="F506" i="30"/>
  <c r="F505" i="30" s="1"/>
  <c r="J505" i="30"/>
  <c r="H505" i="30"/>
  <c r="G505" i="30"/>
  <c r="E505" i="30"/>
  <c r="D505" i="30"/>
  <c r="I504" i="30"/>
  <c r="F504" i="30"/>
  <c r="I503" i="30"/>
  <c r="F503" i="30"/>
  <c r="J502" i="30"/>
  <c r="H502" i="30"/>
  <c r="G502" i="30"/>
  <c r="E502" i="30"/>
  <c r="D502" i="30"/>
  <c r="I501" i="30"/>
  <c r="F501" i="30"/>
  <c r="I500" i="30"/>
  <c r="F500" i="30"/>
  <c r="I499" i="30"/>
  <c r="F499" i="30"/>
  <c r="J498" i="30"/>
  <c r="H498" i="30"/>
  <c r="G498" i="30"/>
  <c r="E498" i="30"/>
  <c r="D498" i="30"/>
  <c r="I497" i="30"/>
  <c r="F497" i="30"/>
  <c r="I496" i="30"/>
  <c r="F496" i="30"/>
  <c r="I495" i="30"/>
  <c r="F495" i="30"/>
  <c r="I494" i="30"/>
  <c r="F494" i="30"/>
  <c r="I493" i="30"/>
  <c r="F493" i="30"/>
  <c r="I492" i="30"/>
  <c r="F492" i="30"/>
  <c r="J491" i="30"/>
  <c r="H491" i="30"/>
  <c r="G491" i="30"/>
  <c r="E491" i="30"/>
  <c r="D491" i="30"/>
  <c r="I489" i="30"/>
  <c r="F489" i="30"/>
  <c r="I488" i="30"/>
  <c r="F488" i="30"/>
  <c r="I487" i="30"/>
  <c r="F487" i="30"/>
  <c r="I486" i="30"/>
  <c r="F486" i="30"/>
  <c r="J485" i="30"/>
  <c r="H485" i="30"/>
  <c r="G485" i="30"/>
  <c r="E485" i="30"/>
  <c r="D485" i="30"/>
  <c r="I484" i="30"/>
  <c r="F484" i="30"/>
  <c r="I483" i="30"/>
  <c r="F483" i="30"/>
  <c r="I482" i="30"/>
  <c r="F482" i="30"/>
  <c r="J481" i="30"/>
  <c r="H481" i="30"/>
  <c r="G481" i="30"/>
  <c r="E481" i="30"/>
  <c r="D481" i="30"/>
  <c r="I480" i="30"/>
  <c r="I479" i="30" s="1"/>
  <c r="F480" i="30"/>
  <c r="J479" i="30"/>
  <c r="H479" i="30"/>
  <c r="G479" i="30"/>
  <c r="E479" i="30"/>
  <c r="D479" i="30"/>
  <c r="I478" i="30"/>
  <c r="I477" i="30" s="1"/>
  <c r="F478" i="30"/>
  <c r="J477" i="30"/>
  <c r="H477" i="30"/>
  <c r="G477" i="30"/>
  <c r="F477" i="30"/>
  <c r="E477" i="30"/>
  <c r="D477" i="30"/>
  <c r="I476" i="30"/>
  <c r="I475" i="30" s="1"/>
  <c r="F476" i="30"/>
  <c r="J475" i="30"/>
  <c r="H475" i="30"/>
  <c r="G475" i="30"/>
  <c r="E475" i="30"/>
  <c r="D475" i="30"/>
  <c r="I474" i="30"/>
  <c r="I473" i="30" s="1"/>
  <c r="F474" i="30"/>
  <c r="J473" i="30"/>
  <c r="H473" i="30"/>
  <c r="G473" i="30"/>
  <c r="E473" i="30"/>
  <c r="D473" i="30"/>
  <c r="I472" i="30"/>
  <c r="I471" i="30" s="1"/>
  <c r="F472" i="30"/>
  <c r="F471" i="30" s="1"/>
  <c r="J471" i="30"/>
  <c r="H471" i="30"/>
  <c r="G471" i="30"/>
  <c r="E471" i="30"/>
  <c r="D471" i="30"/>
  <c r="I470" i="30"/>
  <c r="I469" i="30" s="1"/>
  <c r="F470" i="30"/>
  <c r="F469" i="30" s="1"/>
  <c r="J469" i="30"/>
  <c r="H469" i="30"/>
  <c r="G469" i="30"/>
  <c r="E469" i="30"/>
  <c r="D469" i="30"/>
  <c r="I468" i="30"/>
  <c r="I467" i="30" s="1"/>
  <c r="F468" i="30"/>
  <c r="J467" i="30"/>
  <c r="H467" i="30"/>
  <c r="G467" i="30"/>
  <c r="E467" i="30"/>
  <c r="D467" i="30"/>
  <c r="I465" i="30"/>
  <c r="I464" i="30" s="1"/>
  <c r="F465" i="30"/>
  <c r="J464" i="30"/>
  <c r="H464" i="30"/>
  <c r="G464" i="30"/>
  <c r="E464" i="30"/>
  <c r="D464" i="30"/>
  <c r="I463" i="30"/>
  <c r="I462" i="30" s="1"/>
  <c r="F463" i="30"/>
  <c r="F462" i="30" s="1"/>
  <c r="J462" i="30"/>
  <c r="H462" i="30"/>
  <c r="G462" i="30"/>
  <c r="E462" i="30"/>
  <c r="D462" i="30"/>
  <c r="I461" i="30"/>
  <c r="I460" i="30" s="1"/>
  <c r="F461" i="30"/>
  <c r="J460" i="30"/>
  <c r="H460" i="30"/>
  <c r="G460" i="30"/>
  <c r="E460" i="30"/>
  <c r="D460" i="30"/>
  <c r="I459" i="30"/>
  <c r="I458" i="30" s="1"/>
  <c r="F459" i="30"/>
  <c r="J458" i="30"/>
  <c r="H458" i="30"/>
  <c r="G458" i="30"/>
  <c r="E458" i="30"/>
  <c r="D458" i="30"/>
  <c r="I457" i="30"/>
  <c r="I456" i="30" s="1"/>
  <c r="F457" i="30"/>
  <c r="J456" i="30"/>
  <c r="H456" i="30"/>
  <c r="G456" i="30"/>
  <c r="E456" i="30"/>
  <c r="D456" i="30"/>
  <c r="I454" i="30"/>
  <c r="I453" i="30" s="1"/>
  <c r="F454" i="30"/>
  <c r="J453" i="30"/>
  <c r="H453" i="30"/>
  <c r="G453" i="30"/>
  <c r="E453" i="30"/>
  <c r="D453" i="30"/>
  <c r="I452" i="30"/>
  <c r="F452" i="30"/>
  <c r="F451" i="30" s="1"/>
  <c r="J451" i="30"/>
  <c r="H451" i="30"/>
  <c r="G451" i="30"/>
  <c r="E451" i="30"/>
  <c r="D451" i="30"/>
  <c r="I450" i="30"/>
  <c r="I449" i="30" s="1"/>
  <c r="F450" i="30"/>
  <c r="J449" i="30"/>
  <c r="H449" i="30"/>
  <c r="G449" i="30"/>
  <c r="E449" i="30"/>
  <c r="D449" i="30"/>
  <c r="I448" i="30"/>
  <c r="I447" i="30" s="1"/>
  <c r="F448" i="30"/>
  <c r="J447" i="30"/>
  <c r="H447" i="30"/>
  <c r="G447" i="30"/>
  <c r="E447" i="30"/>
  <c r="D447" i="30"/>
  <c r="I446" i="30"/>
  <c r="I445" i="30" s="1"/>
  <c r="F446" i="30"/>
  <c r="F445" i="30" s="1"/>
  <c r="J445" i="30"/>
  <c r="H445" i="30"/>
  <c r="G445" i="30"/>
  <c r="E445" i="30"/>
  <c r="D445" i="30"/>
  <c r="I444" i="30"/>
  <c r="I443" i="30" s="1"/>
  <c r="F444" i="30"/>
  <c r="J443" i="30"/>
  <c r="H443" i="30"/>
  <c r="G443" i="30"/>
  <c r="E443" i="30"/>
  <c r="D443" i="30"/>
  <c r="I442" i="30"/>
  <c r="I441" i="30" s="1"/>
  <c r="F442" i="30"/>
  <c r="F441" i="30" s="1"/>
  <c r="J441" i="30"/>
  <c r="H441" i="30"/>
  <c r="G441" i="30"/>
  <c r="E441" i="30"/>
  <c r="D441" i="30"/>
  <c r="I440" i="30"/>
  <c r="I439" i="30" s="1"/>
  <c r="F440" i="30"/>
  <c r="J439" i="30"/>
  <c r="H439" i="30"/>
  <c r="G439" i="30"/>
  <c r="E439" i="30"/>
  <c r="D439" i="30"/>
  <c r="I438" i="30"/>
  <c r="I437" i="30" s="1"/>
  <c r="F438" i="30"/>
  <c r="J437" i="30"/>
  <c r="H437" i="30"/>
  <c r="G437" i="30"/>
  <c r="E437" i="30"/>
  <c r="D437" i="30"/>
  <c r="I432" i="30"/>
  <c r="F432" i="30"/>
  <c r="I431" i="30"/>
  <c r="F431" i="30"/>
  <c r="I430" i="30"/>
  <c r="F430" i="30"/>
  <c r="I429" i="30"/>
  <c r="F429" i="30"/>
  <c r="I428" i="30"/>
  <c r="F428" i="30"/>
  <c r="I427" i="30"/>
  <c r="F427" i="30"/>
  <c r="I426" i="30"/>
  <c r="F426" i="30"/>
  <c r="I424" i="30"/>
  <c r="F424" i="30"/>
  <c r="I423" i="30"/>
  <c r="F423" i="30"/>
  <c r="I422" i="30"/>
  <c r="F422" i="30"/>
  <c r="J421" i="30"/>
  <c r="H421" i="30"/>
  <c r="G421" i="30"/>
  <c r="E421" i="30"/>
  <c r="D421" i="30"/>
  <c r="I420" i="30"/>
  <c r="I419" i="30" s="1"/>
  <c r="F420" i="30"/>
  <c r="J419" i="30"/>
  <c r="H419" i="30"/>
  <c r="G419" i="30"/>
  <c r="E419" i="30"/>
  <c r="D419" i="30"/>
  <c r="I418" i="30"/>
  <c r="I417" i="30" s="1"/>
  <c r="F418" i="30"/>
  <c r="F417" i="30" s="1"/>
  <c r="J417" i="30"/>
  <c r="H417" i="30"/>
  <c r="G417" i="30"/>
  <c r="E417" i="30"/>
  <c r="D417" i="30"/>
  <c r="I416" i="30"/>
  <c r="I415" i="30" s="1"/>
  <c r="F416" i="30"/>
  <c r="J415" i="30"/>
  <c r="H415" i="30"/>
  <c r="G415" i="30"/>
  <c r="E415" i="30"/>
  <c r="D415" i="30"/>
  <c r="I414" i="30"/>
  <c r="F414" i="30"/>
  <c r="I413" i="30"/>
  <c r="F413" i="30"/>
  <c r="J412" i="30"/>
  <c r="H412" i="30"/>
  <c r="G412" i="30"/>
  <c r="E412" i="30"/>
  <c r="D412" i="30"/>
  <c r="I411" i="30"/>
  <c r="I410" i="30" s="1"/>
  <c r="F411" i="30"/>
  <c r="J410" i="30"/>
  <c r="H410" i="30"/>
  <c r="G410" i="30"/>
  <c r="E410" i="30"/>
  <c r="D410" i="30"/>
  <c r="I409" i="30"/>
  <c r="F409" i="30"/>
  <c r="I408" i="30"/>
  <c r="F408" i="30"/>
  <c r="J407" i="30"/>
  <c r="H407" i="30"/>
  <c r="G407" i="30"/>
  <c r="E407" i="30"/>
  <c r="D407" i="30"/>
  <c r="I406" i="30"/>
  <c r="I405" i="30" s="1"/>
  <c r="F406" i="30"/>
  <c r="J405" i="30"/>
  <c r="H405" i="30"/>
  <c r="G405" i="30"/>
  <c r="E405" i="30"/>
  <c r="D405" i="30"/>
  <c r="I403" i="30"/>
  <c r="I402" i="30" s="1"/>
  <c r="F403" i="30"/>
  <c r="F402" i="30" s="1"/>
  <c r="J402" i="30"/>
  <c r="H402" i="30"/>
  <c r="G402" i="30"/>
  <c r="E402" i="30"/>
  <c r="D402" i="30"/>
  <c r="I401" i="30"/>
  <c r="I400" i="30" s="1"/>
  <c r="F401" i="30"/>
  <c r="F400" i="30" s="1"/>
  <c r="J400" i="30"/>
  <c r="H400" i="30"/>
  <c r="G400" i="30"/>
  <c r="E400" i="30"/>
  <c r="D400" i="30"/>
  <c r="I399" i="30"/>
  <c r="I398" i="30" s="1"/>
  <c r="F399" i="30"/>
  <c r="J398" i="30"/>
  <c r="H398" i="30"/>
  <c r="G398" i="30"/>
  <c r="E398" i="30"/>
  <c r="D398" i="30"/>
  <c r="I397" i="30"/>
  <c r="F397" i="30"/>
  <c r="I396" i="30"/>
  <c r="F396" i="30"/>
  <c r="J395" i="30"/>
  <c r="H395" i="30"/>
  <c r="G395" i="30"/>
  <c r="E395" i="30"/>
  <c r="D395" i="30"/>
  <c r="I394" i="30"/>
  <c r="I393" i="30" s="1"/>
  <c r="F394" i="30"/>
  <c r="F393" i="30" s="1"/>
  <c r="J393" i="30"/>
  <c r="H393" i="30"/>
  <c r="G393" i="30"/>
  <c r="E393" i="30"/>
  <c r="D393" i="30"/>
  <c r="I391" i="30"/>
  <c r="I390" i="30" s="1"/>
  <c r="F391" i="30"/>
  <c r="J390" i="30"/>
  <c r="H390" i="30"/>
  <c r="G390" i="30"/>
  <c r="E390" i="30"/>
  <c r="D390" i="30"/>
  <c r="I389" i="30"/>
  <c r="I388" i="30" s="1"/>
  <c r="F389" i="30"/>
  <c r="J388" i="30"/>
  <c r="H388" i="30"/>
  <c r="G388" i="30"/>
  <c r="E388" i="30"/>
  <c r="D388" i="30"/>
  <c r="I387" i="30"/>
  <c r="F387" i="30"/>
  <c r="F386" i="30" s="1"/>
  <c r="J386" i="30"/>
  <c r="H386" i="30"/>
  <c r="G386" i="30"/>
  <c r="E386" i="30"/>
  <c r="D386" i="30"/>
  <c r="I385" i="30"/>
  <c r="F385" i="30"/>
  <c r="I384" i="30"/>
  <c r="F384" i="30"/>
  <c r="I383" i="30"/>
  <c r="F383" i="30"/>
  <c r="J382" i="30"/>
  <c r="H382" i="30"/>
  <c r="G382" i="30"/>
  <c r="E382" i="30"/>
  <c r="D382" i="30"/>
  <c r="I381" i="30"/>
  <c r="F381" i="30"/>
  <c r="I380" i="30"/>
  <c r="F380" i="30"/>
  <c r="I379" i="30"/>
  <c r="F379" i="30"/>
  <c r="J378" i="30"/>
  <c r="H378" i="30"/>
  <c r="G378" i="30"/>
  <c r="E378" i="30"/>
  <c r="D378" i="30"/>
  <c r="I377" i="30"/>
  <c r="I376" i="30" s="1"/>
  <c r="F377" i="30"/>
  <c r="J376" i="30"/>
  <c r="H376" i="30"/>
  <c r="G376" i="30"/>
  <c r="E376" i="30"/>
  <c r="D376" i="30"/>
  <c r="I375" i="30"/>
  <c r="I374" i="30" s="1"/>
  <c r="F375" i="30"/>
  <c r="F374" i="30" s="1"/>
  <c r="J374" i="30"/>
  <c r="H374" i="30"/>
  <c r="G374" i="30"/>
  <c r="E374" i="30"/>
  <c r="D374" i="30"/>
  <c r="I373" i="30"/>
  <c r="F373" i="30"/>
  <c r="F372" i="30" s="1"/>
  <c r="J372" i="30"/>
  <c r="H372" i="30"/>
  <c r="G372" i="30"/>
  <c r="E372" i="30"/>
  <c r="D372" i="30"/>
  <c r="I371" i="30"/>
  <c r="I370" i="30" s="1"/>
  <c r="F371" i="30"/>
  <c r="J370" i="30"/>
  <c r="H370" i="30"/>
  <c r="G370" i="30"/>
  <c r="E370" i="30"/>
  <c r="D370" i="30"/>
  <c r="I368" i="30"/>
  <c r="I367" i="30" s="1"/>
  <c r="F368" i="30"/>
  <c r="J367" i="30"/>
  <c r="H367" i="30"/>
  <c r="G367" i="30"/>
  <c r="E367" i="30"/>
  <c r="D367" i="30"/>
  <c r="I366" i="30"/>
  <c r="F366" i="30"/>
  <c r="F365" i="30" s="1"/>
  <c r="J365" i="30"/>
  <c r="H365" i="30"/>
  <c r="G365" i="30"/>
  <c r="E365" i="30"/>
  <c r="D365" i="30"/>
  <c r="I364" i="30"/>
  <c r="I363" i="30" s="1"/>
  <c r="F364" i="30"/>
  <c r="J363" i="30"/>
  <c r="H363" i="30"/>
  <c r="G363" i="30"/>
  <c r="E363" i="30"/>
  <c r="D363" i="30"/>
  <c r="I362" i="30"/>
  <c r="I361" i="30" s="1"/>
  <c r="F362" i="30"/>
  <c r="J361" i="30"/>
  <c r="H361" i="30"/>
  <c r="G361" i="30"/>
  <c r="E361" i="30"/>
  <c r="D361" i="30"/>
  <c r="I360" i="30"/>
  <c r="I359" i="30" s="1"/>
  <c r="F360" i="30"/>
  <c r="J359" i="30"/>
  <c r="H359" i="30"/>
  <c r="G359" i="30"/>
  <c r="E359" i="30"/>
  <c r="D359" i="30"/>
  <c r="I358" i="30"/>
  <c r="F358" i="30"/>
  <c r="F357" i="30" s="1"/>
  <c r="J357" i="30"/>
  <c r="H357" i="30"/>
  <c r="G357" i="30"/>
  <c r="E357" i="30"/>
  <c r="D357" i="30"/>
  <c r="I356" i="30"/>
  <c r="F356" i="30"/>
  <c r="I355" i="30"/>
  <c r="F355" i="30"/>
  <c r="J354" i="30"/>
  <c r="H354" i="30"/>
  <c r="G354" i="30"/>
  <c r="E354" i="30"/>
  <c r="D354" i="30"/>
  <c r="I352" i="30"/>
  <c r="I351" i="30" s="1"/>
  <c r="F352" i="30"/>
  <c r="J351" i="30"/>
  <c r="H351" i="30"/>
  <c r="G351" i="30"/>
  <c r="E351" i="30"/>
  <c r="D351" i="30"/>
  <c r="I350" i="30"/>
  <c r="I349" i="30" s="1"/>
  <c r="F350" i="30"/>
  <c r="F349" i="30" s="1"/>
  <c r="J349" i="30"/>
  <c r="H349" i="30"/>
  <c r="G349" i="30"/>
  <c r="E349" i="30"/>
  <c r="D349" i="30"/>
  <c r="I348" i="30"/>
  <c r="F348" i="30"/>
  <c r="F347" i="30" s="1"/>
  <c r="J347" i="30"/>
  <c r="H347" i="30"/>
  <c r="G347" i="30"/>
  <c r="E347" i="30"/>
  <c r="D347" i="30"/>
  <c r="I346" i="30"/>
  <c r="I345" i="30" s="1"/>
  <c r="F346" i="30"/>
  <c r="J345" i="30"/>
  <c r="H345" i="30"/>
  <c r="G345" i="30"/>
  <c r="E345" i="30"/>
  <c r="D345" i="30"/>
  <c r="I344" i="30"/>
  <c r="I343" i="30" s="1"/>
  <c r="F344" i="30"/>
  <c r="J343" i="30"/>
  <c r="H343" i="30"/>
  <c r="G343" i="30"/>
  <c r="E343" i="30"/>
  <c r="D343" i="30"/>
  <c r="I342" i="30"/>
  <c r="I341" i="30" s="1"/>
  <c r="F342" i="30"/>
  <c r="F341" i="30" s="1"/>
  <c r="J341" i="30"/>
  <c r="H341" i="30"/>
  <c r="G341" i="30"/>
  <c r="E341" i="30"/>
  <c r="D341" i="30"/>
  <c r="I340" i="30"/>
  <c r="F340" i="30"/>
  <c r="I339" i="30"/>
  <c r="F339" i="30"/>
  <c r="J338" i="30"/>
  <c r="H338" i="30"/>
  <c r="G338" i="30"/>
  <c r="E338" i="30"/>
  <c r="D338" i="30"/>
  <c r="I337" i="30"/>
  <c r="I336" i="30" s="1"/>
  <c r="F337" i="30"/>
  <c r="J336" i="30"/>
  <c r="H336" i="30"/>
  <c r="G336" i="30"/>
  <c r="E336" i="30"/>
  <c r="D336" i="30"/>
  <c r="I335" i="30"/>
  <c r="F335" i="30"/>
  <c r="I334" i="30"/>
  <c r="F334" i="30"/>
  <c r="J333" i="30"/>
  <c r="H333" i="30"/>
  <c r="G333" i="30"/>
  <c r="E333" i="30"/>
  <c r="D333" i="30"/>
  <c r="I331" i="30"/>
  <c r="I330" i="30" s="1"/>
  <c r="F331" i="30"/>
  <c r="J330" i="30"/>
  <c r="H330" i="30"/>
  <c r="G330" i="30"/>
  <c r="E330" i="30"/>
  <c r="D330" i="30"/>
  <c r="I329" i="30"/>
  <c r="I328" i="30" s="1"/>
  <c r="F329" i="30"/>
  <c r="J328" i="30"/>
  <c r="H328" i="30"/>
  <c r="G328" i="30"/>
  <c r="E328" i="30"/>
  <c r="D328" i="30"/>
  <c r="I327" i="30"/>
  <c r="I326" i="30" s="1"/>
  <c r="F327" i="30"/>
  <c r="J326" i="30"/>
  <c r="H326" i="30"/>
  <c r="G326" i="30"/>
  <c r="E326" i="30"/>
  <c r="D326" i="30"/>
  <c r="I325" i="30"/>
  <c r="I324" i="30" s="1"/>
  <c r="F325" i="30"/>
  <c r="F324" i="30" s="1"/>
  <c r="J324" i="30"/>
  <c r="H324" i="30"/>
  <c r="G324" i="30"/>
  <c r="E324" i="30"/>
  <c r="D324" i="30"/>
  <c r="I323" i="30"/>
  <c r="I322" i="30" s="1"/>
  <c r="F323" i="30"/>
  <c r="J322" i="30"/>
  <c r="H322" i="30"/>
  <c r="G322" i="30"/>
  <c r="E322" i="30"/>
  <c r="D322" i="30"/>
  <c r="I321" i="30"/>
  <c r="I320" i="30" s="1"/>
  <c r="F321" i="30"/>
  <c r="J320" i="30"/>
  <c r="H320" i="30"/>
  <c r="G320" i="30"/>
  <c r="E320" i="30"/>
  <c r="D320" i="30"/>
  <c r="I319" i="30"/>
  <c r="I318" i="30" s="1"/>
  <c r="F319" i="30"/>
  <c r="J318" i="30"/>
  <c r="H318" i="30"/>
  <c r="G318" i="30"/>
  <c r="F318" i="30"/>
  <c r="E318" i="30"/>
  <c r="D318" i="30"/>
  <c r="I317" i="30"/>
  <c r="I316" i="30" s="1"/>
  <c r="F317" i="30"/>
  <c r="J316" i="30"/>
  <c r="H316" i="30"/>
  <c r="G316" i="30"/>
  <c r="E316" i="30"/>
  <c r="D316" i="30"/>
  <c r="I315" i="30"/>
  <c r="I314" i="30" s="1"/>
  <c r="F315" i="30"/>
  <c r="J314" i="30"/>
  <c r="H314" i="30"/>
  <c r="G314" i="30"/>
  <c r="E314" i="30"/>
  <c r="D314" i="30"/>
  <c r="I312" i="30"/>
  <c r="I311" i="30" s="1"/>
  <c r="F312" i="30"/>
  <c r="J311" i="30"/>
  <c r="H311" i="30"/>
  <c r="G311" i="30"/>
  <c r="E311" i="30"/>
  <c r="D311" i="30"/>
  <c r="I310" i="30"/>
  <c r="I309" i="30" s="1"/>
  <c r="F310" i="30"/>
  <c r="J309" i="30"/>
  <c r="H309" i="30"/>
  <c r="G309" i="30"/>
  <c r="E309" i="30"/>
  <c r="D309" i="30"/>
  <c r="I308" i="30"/>
  <c r="I307" i="30" s="1"/>
  <c r="F308" i="30"/>
  <c r="J307" i="30"/>
  <c r="H307" i="30"/>
  <c r="G307" i="30"/>
  <c r="E307" i="30"/>
  <c r="D307" i="30"/>
  <c r="I306" i="30"/>
  <c r="F306" i="30"/>
  <c r="I305" i="30"/>
  <c r="F305" i="30"/>
  <c r="I304" i="30"/>
  <c r="F304" i="30"/>
  <c r="J303" i="30"/>
  <c r="H303" i="30"/>
  <c r="G303" i="30"/>
  <c r="E303" i="30"/>
  <c r="D303" i="30"/>
  <c r="I302" i="30"/>
  <c r="I301" i="30" s="1"/>
  <c r="F302" i="30"/>
  <c r="J301" i="30"/>
  <c r="H301" i="30"/>
  <c r="G301" i="30"/>
  <c r="E301" i="30"/>
  <c r="D301" i="30"/>
  <c r="I300" i="30"/>
  <c r="I299" i="30" s="1"/>
  <c r="F300" i="30"/>
  <c r="F299" i="30" s="1"/>
  <c r="J299" i="30"/>
  <c r="H299" i="30"/>
  <c r="G299" i="30"/>
  <c r="E299" i="30"/>
  <c r="D299" i="30"/>
  <c r="I298" i="30"/>
  <c r="I297" i="30" s="1"/>
  <c r="F298" i="30"/>
  <c r="J297" i="30"/>
  <c r="H297" i="30"/>
  <c r="G297" i="30"/>
  <c r="E297" i="30"/>
  <c r="D297" i="30"/>
  <c r="I296" i="30"/>
  <c r="I295" i="30" s="1"/>
  <c r="F296" i="30"/>
  <c r="J295" i="30"/>
  <c r="H295" i="30"/>
  <c r="G295" i="30"/>
  <c r="E295" i="30"/>
  <c r="D295" i="30"/>
  <c r="I294" i="30"/>
  <c r="F294" i="30"/>
  <c r="F293" i="30" s="1"/>
  <c r="J293" i="30"/>
  <c r="H293" i="30"/>
  <c r="G293" i="30"/>
  <c r="E293" i="30"/>
  <c r="D293" i="30"/>
  <c r="I291" i="30"/>
  <c r="I290" i="30" s="1"/>
  <c r="F291" i="30"/>
  <c r="F290" i="30" s="1"/>
  <c r="J290" i="30"/>
  <c r="H290" i="30"/>
  <c r="G290" i="30"/>
  <c r="E290" i="30"/>
  <c r="D290" i="30"/>
  <c r="I289" i="30"/>
  <c r="I288" i="30" s="1"/>
  <c r="F289" i="30"/>
  <c r="J288" i="30"/>
  <c r="H288" i="30"/>
  <c r="G288" i="30"/>
  <c r="E288" i="30"/>
  <c r="D288" i="30"/>
  <c r="I287" i="30"/>
  <c r="I286" i="30" s="1"/>
  <c r="F287" i="30"/>
  <c r="J286" i="30"/>
  <c r="H286" i="30"/>
  <c r="G286" i="30"/>
  <c r="E286" i="30"/>
  <c r="D286" i="30"/>
  <c r="I285" i="30"/>
  <c r="F285" i="30"/>
  <c r="J284" i="30"/>
  <c r="H284" i="30"/>
  <c r="G284" i="30"/>
  <c r="F284" i="30"/>
  <c r="E284" i="30"/>
  <c r="D284" i="30"/>
  <c r="I283" i="30"/>
  <c r="I282" i="30" s="1"/>
  <c r="F283" i="30"/>
  <c r="F282" i="30" s="1"/>
  <c r="J282" i="30"/>
  <c r="H282" i="30"/>
  <c r="G282" i="30"/>
  <c r="E282" i="30"/>
  <c r="D282" i="30"/>
  <c r="I281" i="30"/>
  <c r="I280" i="30" s="1"/>
  <c r="F281" i="30"/>
  <c r="J280" i="30"/>
  <c r="H280" i="30"/>
  <c r="G280" i="30"/>
  <c r="E280" i="30"/>
  <c r="D280" i="30"/>
  <c r="I279" i="30"/>
  <c r="I278" i="30" s="1"/>
  <c r="F279" i="30"/>
  <c r="F278" i="30" s="1"/>
  <c r="J278" i="30"/>
  <c r="H278" i="30"/>
  <c r="G278" i="30"/>
  <c r="E278" i="30"/>
  <c r="D278" i="30"/>
  <c r="I277" i="30"/>
  <c r="I276" i="30" s="1"/>
  <c r="F277" i="30"/>
  <c r="J276" i="30"/>
  <c r="H276" i="30"/>
  <c r="G276" i="30"/>
  <c r="E276" i="30"/>
  <c r="D276" i="30"/>
  <c r="I275" i="30"/>
  <c r="F275" i="30"/>
  <c r="F274" i="30" s="1"/>
  <c r="J274" i="30"/>
  <c r="H274" i="30"/>
  <c r="G274" i="30"/>
  <c r="E274" i="30"/>
  <c r="D274" i="30"/>
  <c r="I272" i="30"/>
  <c r="F272" i="30"/>
  <c r="I271" i="30"/>
  <c r="F271" i="30"/>
  <c r="J270" i="30"/>
  <c r="H270" i="30"/>
  <c r="G270" i="30"/>
  <c r="E270" i="30"/>
  <c r="D270" i="30"/>
  <c r="I269" i="30"/>
  <c r="F269" i="30"/>
  <c r="F268" i="30" s="1"/>
  <c r="J268" i="30"/>
  <c r="H268" i="30"/>
  <c r="G268" i="30"/>
  <c r="E268" i="30"/>
  <c r="D268" i="30"/>
  <c r="I267" i="30"/>
  <c r="I266" i="30" s="1"/>
  <c r="F267" i="30"/>
  <c r="F266" i="30" s="1"/>
  <c r="J266" i="30"/>
  <c r="H266" i="30"/>
  <c r="G266" i="30"/>
  <c r="E266" i="30"/>
  <c r="D266" i="30"/>
  <c r="I265" i="30"/>
  <c r="F265" i="30"/>
  <c r="I264" i="30"/>
  <c r="F264" i="30"/>
  <c r="J263" i="30"/>
  <c r="H263" i="30"/>
  <c r="G263" i="30"/>
  <c r="E263" i="30"/>
  <c r="D263" i="30"/>
  <c r="I262" i="30"/>
  <c r="I261" i="30" s="1"/>
  <c r="F262" i="30"/>
  <c r="J261" i="30"/>
  <c r="H261" i="30"/>
  <c r="G261" i="30"/>
  <c r="E261" i="30"/>
  <c r="D261" i="30"/>
  <c r="I260" i="30"/>
  <c r="I259" i="30" s="1"/>
  <c r="F260" i="30"/>
  <c r="F259" i="30" s="1"/>
  <c r="J259" i="30"/>
  <c r="H259" i="30"/>
  <c r="G259" i="30"/>
  <c r="E259" i="30"/>
  <c r="D259" i="30"/>
  <c r="I258" i="30"/>
  <c r="F258" i="30"/>
  <c r="I257" i="30"/>
  <c r="F257" i="30"/>
  <c r="J256" i="30"/>
  <c r="H256" i="30"/>
  <c r="G256" i="30"/>
  <c r="E256" i="30"/>
  <c r="D256" i="30"/>
  <c r="I255" i="30"/>
  <c r="I254" i="30" s="1"/>
  <c r="F255" i="30"/>
  <c r="F254" i="30" s="1"/>
  <c r="J254" i="30"/>
  <c r="H254" i="30"/>
  <c r="G254" i="30"/>
  <c r="E254" i="30"/>
  <c r="D254" i="30"/>
  <c r="I253" i="30"/>
  <c r="F253" i="30"/>
  <c r="I252" i="30"/>
  <c r="F252" i="30"/>
  <c r="J251" i="30"/>
  <c r="H251" i="30"/>
  <c r="G251" i="30"/>
  <c r="E251" i="30"/>
  <c r="D251" i="30"/>
  <c r="I247" i="30"/>
  <c r="F247" i="30"/>
  <c r="I246" i="30"/>
  <c r="F246" i="30"/>
  <c r="J245" i="30"/>
  <c r="H245" i="30"/>
  <c r="G245" i="30"/>
  <c r="E245" i="30"/>
  <c r="D245" i="30"/>
  <c r="I244" i="30"/>
  <c r="I243" i="30" s="1"/>
  <c r="F244" i="30"/>
  <c r="F243" i="30" s="1"/>
  <c r="J243" i="30"/>
  <c r="H243" i="30"/>
  <c r="G243" i="30"/>
  <c r="E243" i="30"/>
  <c r="D243" i="30"/>
  <c r="I242" i="30"/>
  <c r="F242" i="30"/>
  <c r="I241" i="30"/>
  <c r="F241" i="30"/>
  <c r="J240" i="30"/>
  <c r="H240" i="30"/>
  <c r="G240" i="30"/>
  <c r="E240" i="30"/>
  <c r="D240" i="30"/>
  <c r="I239" i="30"/>
  <c r="I238" i="30" s="1"/>
  <c r="F239" i="30"/>
  <c r="J238" i="30"/>
  <c r="H238" i="30"/>
  <c r="G238" i="30"/>
  <c r="E238" i="30"/>
  <c r="D238" i="30"/>
  <c r="I237" i="30"/>
  <c r="I236" i="30" s="1"/>
  <c r="F237" i="30"/>
  <c r="F236" i="30" s="1"/>
  <c r="J236" i="30"/>
  <c r="H236" i="30"/>
  <c r="G236" i="30"/>
  <c r="E236" i="30"/>
  <c r="D236" i="30"/>
  <c r="I235" i="30"/>
  <c r="I234" i="30" s="1"/>
  <c r="F235" i="30"/>
  <c r="J234" i="30"/>
  <c r="H234" i="30"/>
  <c r="G234" i="30"/>
  <c r="E234" i="30"/>
  <c r="D234" i="30"/>
  <c r="I233" i="30"/>
  <c r="I232" i="30" s="1"/>
  <c r="F233" i="30"/>
  <c r="J232" i="30"/>
  <c r="H232" i="30"/>
  <c r="G232" i="30"/>
  <c r="E232" i="30"/>
  <c r="D232" i="30"/>
  <c r="I231" i="30"/>
  <c r="I230" i="30" s="1"/>
  <c r="F231" i="30"/>
  <c r="F230" i="30" s="1"/>
  <c r="J230" i="30"/>
  <c r="H230" i="30"/>
  <c r="G230" i="30"/>
  <c r="E230" i="30"/>
  <c r="D230" i="30"/>
  <c r="I229" i="30"/>
  <c r="I228" i="30" s="1"/>
  <c r="F229" i="30"/>
  <c r="F228" i="30" s="1"/>
  <c r="J228" i="30"/>
  <c r="H228" i="30"/>
  <c r="G228" i="30"/>
  <c r="E228" i="30"/>
  <c r="D228" i="30"/>
  <c r="I226" i="30"/>
  <c r="I225" i="30" s="1"/>
  <c r="F226" i="30"/>
  <c r="J225" i="30"/>
  <c r="H225" i="30"/>
  <c r="G225" i="30"/>
  <c r="E225" i="30"/>
  <c r="D225" i="30"/>
  <c r="I224" i="30"/>
  <c r="I223" i="30" s="1"/>
  <c r="F224" i="30"/>
  <c r="J223" i="30"/>
  <c r="H223" i="30"/>
  <c r="G223" i="30"/>
  <c r="E223" i="30"/>
  <c r="D223" i="30"/>
  <c r="I222" i="30"/>
  <c r="F222" i="30"/>
  <c r="F221" i="30" s="1"/>
  <c r="J221" i="30"/>
  <c r="H221" i="30"/>
  <c r="G221" i="30"/>
  <c r="E221" i="30"/>
  <c r="D221" i="30"/>
  <c r="I219" i="30"/>
  <c r="I218" i="30" s="1"/>
  <c r="F219" i="30"/>
  <c r="F218" i="30" s="1"/>
  <c r="J218" i="30"/>
  <c r="H218" i="30"/>
  <c r="G218" i="30"/>
  <c r="E218" i="30"/>
  <c r="D218" i="30"/>
  <c r="I217" i="30"/>
  <c r="I216" i="30" s="1"/>
  <c r="F217" i="30"/>
  <c r="J216" i="30"/>
  <c r="H216" i="30"/>
  <c r="G216" i="30"/>
  <c r="E216" i="30"/>
  <c r="D216" i="30"/>
  <c r="I215" i="30"/>
  <c r="I214" i="30" s="1"/>
  <c r="F215" i="30"/>
  <c r="J214" i="30"/>
  <c r="H214" i="30"/>
  <c r="G214" i="30"/>
  <c r="E214" i="30"/>
  <c r="D214" i="30"/>
  <c r="I213" i="30"/>
  <c r="F213" i="30"/>
  <c r="F212" i="30" s="1"/>
  <c r="J212" i="30"/>
  <c r="H212" i="30"/>
  <c r="G212" i="30"/>
  <c r="E212" i="30"/>
  <c r="D212" i="30"/>
  <c r="I211" i="30"/>
  <c r="I210" i="30" s="1"/>
  <c r="F211" i="30"/>
  <c r="F210" i="30" s="1"/>
  <c r="J210" i="30"/>
  <c r="H210" i="30"/>
  <c r="G210" i="30"/>
  <c r="E210" i="30"/>
  <c r="D210" i="30"/>
  <c r="I208" i="30"/>
  <c r="I207" i="30" s="1"/>
  <c r="F208" i="30"/>
  <c r="J207" i="30"/>
  <c r="H207" i="30"/>
  <c r="G207" i="30"/>
  <c r="E207" i="30"/>
  <c r="D207" i="30"/>
  <c r="I206" i="30"/>
  <c r="I205" i="30" s="1"/>
  <c r="F206" i="30"/>
  <c r="F205" i="30" s="1"/>
  <c r="J205" i="30"/>
  <c r="H205" i="30"/>
  <c r="G205" i="30"/>
  <c r="E205" i="30"/>
  <c r="D205" i="30"/>
  <c r="I203" i="30"/>
  <c r="F203" i="30"/>
  <c r="F202" i="30" s="1"/>
  <c r="J202" i="30"/>
  <c r="H202" i="30"/>
  <c r="G202" i="30"/>
  <c r="E202" i="30"/>
  <c r="D202" i="30"/>
  <c r="I201" i="30"/>
  <c r="I200" i="30" s="1"/>
  <c r="F201" i="30"/>
  <c r="F200" i="30" s="1"/>
  <c r="J200" i="30"/>
  <c r="H200" i="30"/>
  <c r="G200" i="30"/>
  <c r="E200" i="30"/>
  <c r="D200" i="30"/>
  <c r="I199" i="30"/>
  <c r="I198" i="30" s="1"/>
  <c r="F199" i="30"/>
  <c r="J198" i="30"/>
  <c r="H198" i="30"/>
  <c r="G198" i="30"/>
  <c r="E198" i="30"/>
  <c r="D198" i="30"/>
  <c r="I197" i="30"/>
  <c r="I196" i="30" s="1"/>
  <c r="F197" i="30"/>
  <c r="J196" i="30"/>
  <c r="H196" i="30"/>
  <c r="G196" i="30"/>
  <c r="E196" i="30"/>
  <c r="D196" i="30"/>
  <c r="I195" i="30"/>
  <c r="I194" i="30" s="1"/>
  <c r="F195" i="30"/>
  <c r="F194" i="30" s="1"/>
  <c r="J194" i="30"/>
  <c r="H194" i="30"/>
  <c r="G194" i="30"/>
  <c r="E194" i="30"/>
  <c r="D194" i="30"/>
  <c r="I193" i="30"/>
  <c r="I192" i="30" s="1"/>
  <c r="F193" i="30"/>
  <c r="F192" i="30" s="1"/>
  <c r="J192" i="30"/>
  <c r="H192" i="30"/>
  <c r="G192" i="30"/>
  <c r="E192" i="30"/>
  <c r="D192" i="30"/>
  <c r="I191" i="30"/>
  <c r="I190" i="30" s="1"/>
  <c r="F191" i="30"/>
  <c r="J190" i="30"/>
  <c r="H190" i="30"/>
  <c r="G190" i="30"/>
  <c r="E190" i="30"/>
  <c r="D190" i="30"/>
  <c r="I188" i="30"/>
  <c r="F188" i="30"/>
  <c r="I187" i="30"/>
  <c r="F187" i="30"/>
  <c r="J186" i="30"/>
  <c r="H186" i="30"/>
  <c r="G186" i="30"/>
  <c r="E186" i="30"/>
  <c r="D186" i="30"/>
  <c r="I185" i="30"/>
  <c r="F185" i="30"/>
  <c r="I184" i="30"/>
  <c r="F184" i="30"/>
  <c r="I183" i="30"/>
  <c r="F183" i="30"/>
  <c r="J182" i="30"/>
  <c r="H182" i="30"/>
  <c r="G182" i="30"/>
  <c r="E182" i="30"/>
  <c r="D182" i="30"/>
  <c r="I181" i="30"/>
  <c r="I180" i="30" s="1"/>
  <c r="F181" i="30"/>
  <c r="J180" i="30"/>
  <c r="H180" i="30"/>
  <c r="G180" i="30"/>
  <c r="E180" i="30"/>
  <c r="D180" i="30"/>
  <c r="I179" i="30"/>
  <c r="I178" i="30" s="1"/>
  <c r="F179" i="30"/>
  <c r="F178" i="30" s="1"/>
  <c r="J178" i="30"/>
  <c r="H178" i="30"/>
  <c r="G178" i="30"/>
  <c r="E178" i="30"/>
  <c r="D178" i="30"/>
  <c r="I177" i="30"/>
  <c r="I176" i="30" s="1"/>
  <c r="F177" i="30"/>
  <c r="J176" i="30"/>
  <c r="H176" i="30"/>
  <c r="G176" i="30"/>
  <c r="E176" i="30"/>
  <c r="D176" i="30"/>
  <c r="I175" i="30"/>
  <c r="I174" i="30" s="1"/>
  <c r="F175" i="30"/>
  <c r="J174" i="30"/>
  <c r="H174" i="30"/>
  <c r="G174" i="30"/>
  <c r="E174" i="30"/>
  <c r="D174" i="30"/>
  <c r="I173" i="30"/>
  <c r="I172" i="30" s="1"/>
  <c r="F173" i="30"/>
  <c r="J172" i="30"/>
  <c r="H172" i="30"/>
  <c r="G172" i="30"/>
  <c r="E172" i="30"/>
  <c r="D172" i="30"/>
  <c r="I171" i="30"/>
  <c r="F171" i="30"/>
  <c r="F170" i="30" s="1"/>
  <c r="J170" i="30"/>
  <c r="H170" i="30"/>
  <c r="G170" i="30"/>
  <c r="E170" i="30"/>
  <c r="D170" i="30"/>
  <c r="I169" i="30"/>
  <c r="I168" i="30" s="1"/>
  <c r="F169" i="30"/>
  <c r="J168" i="30"/>
  <c r="H168" i="30"/>
  <c r="G168" i="30"/>
  <c r="E168" i="30"/>
  <c r="D168" i="30"/>
  <c r="I166" i="30"/>
  <c r="I165" i="30" s="1"/>
  <c r="F166" i="30"/>
  <c r="J165" i="30"/>
  <c r="H165" i="30"/>
  <c r="G165" i="30"/>
  <c r="E165" i="30"/>
  <c r="D165" i="30"/>
  <c r="I164" i="30"/>
  <c r="I163" i="30" s="1"/>
  <c r="F164" i="30"/>
  <c r="F163" i="30" s="1"/>
  <c r="J163" i="30"/>
  <c r="H163" i="30"/>
  <c r="G163" i="30"/>
  <c r="E163" i="30"/>
  <c r="D163" i="30"/>
  <c r="I162" i="30"/>
  <c r="F162" i="30"/>
  <c r="F161" i="30" s="1"/>
  <c r="J161" i="30"/>
  <c r="H161" i="30"/>
  <c r="G161" i="30"/>
  <c r="E161" i="30"/>
  <c r="D161" i="30"/>
  <c r="I160" i="30"/>
  <c r="I159" i="30" s="1"/>
  <c r="F160" i="30"/>
  <c r="J159" i="30"/>
  <c r="H159" i="30"/>
  <c r="G159" i="30"/>
  <c r="E159" i="30"/>
  <c r="D159" i="30"/>
  <c r="I158" i="30"/>
  <c r="I157" i="30" s="1"/>
  <c r="F158" i="30"/>
  <c r="J157" i="30"/>
  <c r="H157" i="30"/>
  <c r="G157" i="30"/>
  <c r="E157" i="30"/>
  <c r="D157" i="30"/>
  <c r="I156" i="30"/>
  <c r="F156" i="30"/>
  <c r="F155" i="30" s="1"/>
  <c r="J155" i="30"/>
  <c r="H155" i="30"/>
  <c r="G155" i="30"/>
  <c r="E155" i="30"/>
  <c r="D155" i="30"/>
  <c r="I154" i="30"/>
  <c r="I153" i="30" s="1"/>
  <c r="F154" i="30"/>
  <c r="F153" i="30" s="1"/>
  <c r="J153" i="30"/>
  <c r="H153" i="30"/>
  <c r="G153" i="30"/>
  <c r="E153" i="30"/>
  <c r="D153" i="30"/>
  <c r="I152" i="30"/>
  <c r="F152" i="30"/>
  <c r="F151" i="30" s="1"/>
  <c r="I150" i="30"/>
  <c r="I149" i="30" s="1"/>
  <c r="F150" i="30"/>
  <c r="J149" i="30"/>
  <c r="H149" i="30"/>
  <c r="G149" i="30"/>
  <c r="E149" i="30"/>
  <c r="D149" i="30"/>
  <c r="I147" i="30"/>
  <c r="I146" i="30" s="1"/>
  <c r="F147" i="30"/>
  <c r="J146" i="30"/>
  <c r="H146" i="30"/>
  <c r="G146" i="30"/>
  <c r="E146" i="30"/>
  <c r="D146" i="30"/>
  <c r="I145" i="30"/>
  <c r="F145" i="30"/>
  <c r="I144" i="30"/>
  <c r="F144" i="30"/>
  <c r="J143" i="30"/>
  <c r="H143" i="30"/>
  <c r="G143" i="30"/>
  <c r="E143" i="30"/>
  <c r="D143" i="30"/>
  <c r="I142" i="30"/>
  <c r="I141" i="30" s="1"/>
  <c r="F142" i="30"/>
  <c r="J141" i="30"/>
  <c r="H141" i="30"/>
  <c r="G141" i="30"/>
  <c r="E141" i="30"/>
  <c r="D141" i="30"/>
  <c r="I139" i="30"/>
  <c r="F139" i="30"/>
  <c r="F138" i="30" s="1"/>
  <c r="J138" i="30"/>
  <c r="H138" i="30"/>
  <c r="G138" i="30"/>
  <c r="E138" i="30"/>
  <c r="D138" i="30"/>
  <c r="I137" i="30"/>
  <c r="I136" i="30" s="1"/>
  <c r="F137" i="30"/>
  <c r="F136" i="30" s="1"/>
  <c r="J136" i="30"/>
  <c r="H136" i="30"/>
  <c r="G136" i="30"/>
  <c r="E136" i="30"/>
  <c r="D136" i="30"/>
  <c r="I135" i="30"/>
  <c r="I134" i="30" s="1"/>
  <c r="F135" i="30"/>
  <c r="J134" i="30"/>
  <c r="H134" i="30"/>
  <c r="G134" i="30"/>
  <c r="E134" i="30"/>
  <c r="D134" i="30"/>
  <c r="I133" i="30"/>
  <c r="I132" i="30" s="1"/>
  <c r="F133" i="30"/>
  <c r="J132" i="30"/>
  <c r="H132" i="30"/>
  <c r="G132" i="30"/>
  <c r="E132" i="30"/>
  <c r="D132" i="30"/>
  <c r="I131" i="30"/>
  <c r="I130" i="30" s="1"/>
  <c r="F131" i="30"/>
  <c r="F130" i="30" s="1"/>
  <c r="J130" i="30"/>
  <c r="H130" i="30"/>
  <c r="G130" i="30"/>
  <c r="E130" i="30"/>
  <c r="D130" i="30"/>
  <c r="I129" i="30"/>
  <c r="I128" i="30" s="1"/>
  <c r="F129" i="30"/>
  <c r="F128" i="30" s="1"/>
  <c r="J128" i="30"/>
  <c r="H128" i="30"/>
  <c r="G128" i="30"/>
  <c r="E128" i="30"/>
  <c r="D128" i="30"/>
  <c r="I127" i="30"/>
  <c r="F127" i="30"/>
  <c r="I126" i="30"/>
  <c r="F126" i="30"/>
  <c r="J125" i="30"/>
  <c r="H125" i="30"/>
  <c r="G125" i="30"/>
  <c r="E125" i="30"/>
  <c r="D125" i="30"/>
  <c r="I124" i="30"/>
  <c r="F124" i="30"/>
  <c r="I123" i="30"/>
  <c r="F123" i="30"/>
  <c r="J122" i="30"/>
  <c r="H122" i="30"/>
  <c r="G122" i="30"/>
  <c r="E122" i="30"/>
  <c r="D122" i="30"/>
  <c r="I118" i="30"/>
  <c r="I117" i="30" s="1"/>
  <c r="F118" i="30"/>
  <c r="J117" i="30"/>
  <c r="H117" i="30"/>
  <c r="G117" i="30"/>
  <c r="E117" i="30"/>
  <c r="D117" i="30"/>
  <c r="I116" i="30"/>
  <c r="F116" i="30"/>
  <c r="I115" i="30"/>
  <c r="F115" i="30"/>
  <c r="J114" i="30"/>
  <c r="H114" i="30"/>
  <c r="G114" i="30"/>
  <c r="E114" i="30"/>
  <c r="D114" i="30"/>
  <c r="I112" i="30"/>
  <c r="I111" i="30" s="1"/>
  <c r="I110" i="30" s="1"/>
  <c r="F112" i="30"/>
  <c r="J111" i="30"/>
  <c r="J110" i="30" s="1"/>
  <c r="H111" i="30"/>
  <c r="H110" i="30" s="1"/>
  <c r="G111" i="30"/>
  <c r="G110" i="30" s="1"/>
  <c r="E111" i="30"/>
  <c r="E110" i="30" s="1"/>
  <c r="D111" i="30"/>
  <c r="D110" i="30" s="1"/>
  <c r="I109" i="30"/>
  <c r="F109" i="30"/>
  <c r="I108" i="30"/>
  <c r="F108" i="30"/>
  <c r="I107" i="30"/>
  <c r="F107" i="30"/>
  <c r="I106" i="30"/>
  <c r="F106" i="30"/>
  <c r="I105" i="30"/>
  <c r="F105" i="30"/>
  <c r="J104" i="30"/>
  <c r="H104" i="30"/>
  <c r="G104" i="30"/>
  <c r="E104" i="30"/>
  <c r="D104" i="30"/>
  <c r="I102" i="30"/>
  <c r="I101" i="30" s="1"/>
  <c r="F102" i="30"/>
  <c r="J101" i="30"/>
  <c r="H101" i="30"/>
  <c r="G101" i="30"/>
  <c r="E101" i="30"/>
  <c r="D101" i="30"/>
  <c r="I100" i="30"/>
  <c r="F100" i="30"/>
  <c r="I99" i="30"/>
  <c r="F99" i="30"/>
  <c r="I98" i="30"/>
  <c r="F98" i="30"/>
  <c r="I97" i="30"/>
  <c r="F97" i="30"/>
  <c r="I96" i="30"/>
  <c r="F96" i="30"/>
  <c r="I95" i="30"/>
  <c r="F95" i="30"/>
  <c r="I94" i="30"/>
  <c r="F94" i="30"/>
  <c r="J93" i="30"/>
  <c r="H93" i="30"/>
  <c r="G93" i="30"/>
  <c r="E93" i="30"/>
  <c r="D93" i="30"/>
  <c r="I92" i="30"/>
  <c r="I91" i="30" s="1"/>
  <c r="F92" i="30"/>
  <c r="J91" i="30"/>
  <c r="H91" i="30"/>
  <c r="G91" i="30"/>
  <c r="E91" i="30"/>
  <c r="D91" i="30"/>
  <c r="I90" i="30"/>
  <c r="F90" i="30"/>
  <c r="I89" i="30"/>
  <c r="F89" i="30"/>
  <c r="J88" i="30"/>
  <c r="H88" i="30"/>
  <c r="G88" i="30"/>
  <c r="E88" i="30"/>
  <c r="D88" i="30"/>
  <c r="I87" i="30"/>
  <c r="F87" i="30"/>
  <c r="I86" i="30"/>
  <c r="F86" i="30"/>
  <c r="J85" i="30"/>
  <c r="H85" i="30"/>
  <c r="G85" i="30"/>
  <c r="E85" i="30"/>
  <c r="D85" i="30"/>
  <c r="I83" i="30"/>
  <c r="I82" i="30" s="1"/>
  <c r="F83" i="30"/>
  <c r="J82" i="30"/>
  <c r="H82" i="30"/>
  <c r="G82" i="30"/>
  <c r="E82" i="30"/>
  <c r="D82" i="30"/>
  <c r="I81" i="30"/>
  <c r="F81" i="30"/>
  <c r="F80" i="30" s="1"/>
  <c r="J80" i="30"/>
  <c r="H80" i="30"/>
  <c r="G80" i="30"/>
  <c r="E80" i="30"/>
  <c r="D80" i="30"/>
  <c r="I79" i="30"/>
  <c r="I78" i="30" s="1"/>
  <c r="F79" i="30"/>
  <c r="F78" i="30" s="1"/>
  <c r="J78" i="30"/>
  <c r="H78" i="30"/>
  <c r="G78" i="30"/>
  <c r="E78" i="30"/>
  <c r="D78" i="30"/>
  <c r="I77" i="30"/>
  <c r="F77" i="30"/>
  <c r="I76" i="30"/>
  <c r="F76" i="30"/>
  <c r="I75" i="30"/>
  <c r="F75" i="30"/>
  <c r="I74" i="30"/>
  <c r="F74" i="30"/>
  <c r="I73" i="30"/>
  <c r="F73" i="30"/>
  <c r="I72" i="30"/>
  <c r="F72" i="30"/>
  <c r="I71" i="30"/>
  <c r="F71" i="30"/>
  <c r="J70" i="30"/>
  <c r="H70" i="30"/>
  <c r="G70" i="30"/>
  <c r="E70" i="30"/>
  <c r="D70" i="30"/>
  <c r="I68" i="30"/>
  <c r="F68" i="30"/>
  <c r="F67" i="30" s="1"/>
  <c r="J67" i="30"/>
  <c r="H67" i="30"/>
  <c r="G67" i="30"/>
  <c r="E67" i="30"/>
  <c r="D67" i="30"/>
  <c r="I66" i="30"/>
  <c r="I65" i="30" s="1"/>
  <c r="F66" i="30"/>
  <c r="J65" i="30"/>
  <c r="H65" i="30"/>
  <c r="G65" i="30"/>
  <c r="E65" i="30"/>
  <c r="D65" i="30"/>
  <c r="I64" i="30"/>
  <c r="I63" i="30" s="1"/>
  <c r="F64" i="30"/>
  <c r="J63" i="30"/>
  <c r="H63" i="30"/>
  <c r="G63" i="30"/>
  <c r="E63" i="30"/>
  <c r="D63" i="30"/>
  <c r="I62" i="30"/>
  <c r="I61" i="30" s="1"/>
  <c r="F62" i="30"/>
  <c r="F61" i="30" s="1"/>
  <c r="J61" i="30"/>
  <c r="H61" i="30"/>
  <c r="G61" i="30"/>
  <c r="E61" i="30"/>
  <c r="D61" i="30"/>
  <c r="I60" i="30"/>
  <c r="F60" i="30"/>
  <c r="I59" i="30"/>
  <c r="F59" i="30"/>
  <c r="I58" i="30"/>
  <c r="F58" i="30"/>
  <c r="I57" i="30"/>
  <c r="F57" i="30"/>
  <c r="I56" i="30"/>
  <c r="F56" i="30"/>
  <c r="I55" i="30"/>
  <c r="F55" i="30"/>
  <c r="I54" i="30"/>
  <c r="F54" i="30"/>
  <c r="I53" i="30"/>
  <c r="F53" i="30"/>
  <c r="I52" i="30"/>
  <c r="F52" i="30"/>
  <c r="J51" i="30"/>
  <c r="H51" i="30"/>
  <c r="G51" i="30"/>
  <c r="E51" i="30"/>
  <c r="D51" i="30"/>
  <c r="I50" i="30"/>
  <c r="I49" i="30" s="1"/>
  <c r="F50" i="30"/>
  <c r="J49" i="30"/>
  <c r="H49" i="30"/>
  <c r="G49" i="30"/>
  <c r="E49" i="30"/>
  <c r="D49" i="30"/>
  <c r="I48" i="30"/>
  <c r="F48" i="30"/>
  <c r="I47" i="30"/>
  <c r="F47" i="30"/>
  <c r="I46" i="30"/>
  <c r="F46" i="30"/>
  <c r="I45" i="30"/>
  <c r="F45" i="30"/>
  <c r="I44" i="30"/>
  <c r="F44" i="30"/>
  <c r="J43" i="30"/>
  <c r="H43" i="30"/>
  <c r="G43" i="30"/>
  <c r="E43" i="30"/>
  <c r="D43" i="30"/>
  <c r="I42" i="30"/>
  <c r="F42" i="30"/>
  <c r="I41" i="30"/>
  <c r="F41" i="30"/>
  <c r="I40" i="30"/>
  <c r="F40" i="30"/>
  <c r="J39" i="30"/>
  <c r="H39" i="30"/>
  <c r="G39" i="30"/>
  <c r="E39" i="30"/>
  <c r="D39" i="30"/>
  <c r="I37" i="30"/>
  <c r="I36" i="30" s="1"/>
  <c r="F37" i="30"/>
  <c r="J36" i="30"/>
  <c r="H36" i="30"/>
  <c r="G36" i="30"/>
  <c r="E36" i="30"/>
  <c r="D36" i="30"/>
  <c r="I35" i="30"/>
  <c r="I34" i="30" s="1"/>
  <c r="F35" i="30"/>
  <c r="F34" i="30" s="1"/>
  <c r="J34" i="30"/>
  <c r="H34" i="30"/>
  <c r="G34" i="30"/>
  <c r="E34" i="30"/>
  <c r="D34" i="30"/>
  <c r="I33" i="30"/>
  <c r="F33" i="30"/>
  <c r="I32" i="30"/>
  <c r="F32" i="30"/>
  <c r="I31" i="30"/>
  <c r="F31" i="30"/>
  <c r="J30" i="30"/>
  <c r="H30" i="30"/>
  <c r="G30" i="30"/>
  <c r="E30" i="30"/>
  <c r="D30" i="30"/>
  <c r="I29" i="30"/>
  <c r="I28" i="30" s="1"/>
  <c r="F29" i="30"/>
  <c r="F28" i="30" s="1"/>
  <c r="J28" i="30"/>
  <c r="H28" i="30"/>
  <c r="G28" i="30"/>
  <c r="E28" i="30"/>
  <c r="D28" i="30"/>
  <c r="I26" i="30"/>
  <c r="F26" i="30"/>
  <c r="F25" i="30" s="1"/>
  <c r="J25" i="30"/>
  <c r="H25" i="30"/>
  <c r="G25" i="30"/>
  <c r="E25" i="30"/>
  <c r="D25" i="30"/>
  <c r="I24" i="30"/>
  <c r="F24" i="30"/>
  <c r="I23" i="30"/>
  <c r="F23" i="30"/>
  <c r="I22" i="30"/>
  <c r="F22" i="30"/>
  <c r="I21" i="30"/>
  <c r="F21" i="30"/>
  <c r="I20" i="30"/>
  <c r="F20" i="30"/>
  <c r="J19" i="30"/>
  <c r="H19" i="30"/>
  <c r="G19" i="30"/>
  <c r="E19" i="30"/>
  <c r="D19" i="30"/>
  <c r="I18" i="30"/>
  <c r="I17" i="30" s="1"/>
  <c r="F18" i="30"/>
  <c r="J17" i="30"/>
  <c r="H17" i="30"/>
  <c r="G17" i="30"/>
  <c r="E17" i="30"/>
  <c r="D17" i="30"/>
  <c r="I16" i="30"/>
  <c r="I15" i="30" s="1"/>
  <c r="F16" i="30"/>
  <c r="J15" i="30"/>
  <c r="H15" i="30"/>
  <c r="G15" i="30"/>
  <c r="E15" i="30"/>
  <c r="D15" i="30"/>
  <c r="H588" i="30" l="1"/>
  <c r="H923" i="30"/>
  <c r="K124" i="30"/>
  <c r="D834" i="30"/>
  <c r="J834" i="30"/>
  <c r="K838" i="30"/>
  <c r="D588" i="30"/>
  <c r="J923" i="30"/>
  <c r="I576" i="30"/>
  <c r="G588" i="30"/>
  <c r="D918" i="30"/>
  <c r="K709" i="30"/>
  <c r="E746" i="30"/>
  <c r="K760" i="30"/>
  <c r="K711" i="30"/>
  <c r="J918" i="30"/>
  <c r="D148" i="30"/>
  <c r="I839" i="30"/>
  <c r="D932" i="30"/>
  <c r="K529" i="30"/>
  <c r="E579" i="30"/>
  <c r="J579" i="30"/>
  <c r="J593" i="30"/>
  <c r="K605" i="30"/>
  <c r="K817" i="30"/>
  <c r="I395" i="30"/>
  <c r="I392" i="30" s="1"/>
  <c r="K713" i="30"/>
  <c r="G746" i="30"/>
  <c r="E781" i="30"/>
  <c r="H781" i="30"/>
  <c r="I792" i="30"/>
  <c r="I781" i="30" s="1"/>
  <c r="G815" i="30"/>
  <c r="H834" i="30"/>
  <c r="K722" i="30"/>
  <c r="K745" i="30"/>
  <c r="D753" i="30"/>
  <c r="E209" i="30"/>
  <c r="K218" i="30"/>
  <c r="K285" i="30"/>
  <c r="K308" i="30"/>
  <c r="J839" i="30"/>
  <c r="G839" i="30"/>
  <c r="K845" i="30"/>
  <c r="K912" i="30"/>
  <c r="I938" i="30"/>
  <c r="I937" i="30" s="1"/>
  <c r="J27" i="30"/>
  <c r="K304" i="30"/>
  <c r="K306" i="30"/>
  <c r="D579" i="30"/>
  <c r="I853" i="30"/>
  <c r="I848" i="30" s="1"/>
  <c r="D874" i="30"/>
  <c r="K620" i="30"/>
  <c r="K269" i="30"/>
  <c r="K387" i="30"/>
  <c r="K508" i="30"/>
  <c r="E525" i="30"/>
  <c r="G553" i="30"/>
  <c r="K565" i="30"/>
  <c r="J932" i="30"/>
  <c r="K81" i="30"/>
  <c r="I151" i="30"/>
  <c r="K151" i="30" s="1"/>
  <c r="J148" i="30"/>
  <c r="G69" i="30"/>
  <c r="I70" i="30"/>
  <c r="I104" i="30"/>
  <c r="I270" i="30"/>
  <c r="K352" i="30"/>
  <c r="K492" i="30"/>
  <c r="K499" i="30"/>
  <c r="K506" i="30"/>
  <c r="F507" i="30"/>
  <c r="K511" i="30"/>
  <c r="K545" i="30"/>
  <c r="K555" i="30"/>
  <c r="K633" i="30"/>
  <c r="K670" i="30"/>
  <c r="D796" i="30"/>
  <c r="H862" i="30"/>
  <c r="G874" i="30"/>
  <c r="K898" i="30"/>
  <c r="K914" i="30"/>
  <c r="H918" i="30"/>
  <c r="K939" i="30"/>
  <c r="F307" i="30"/>
  <c r="K307" i="30" s="1"/>
  <c r="I85" i="30"/>
  <c r="K89" i="30"/>
  <c r="K106" i="30"/>
  <c r="K108" i="30"/>
  <c r="E220" i="30"/>
  <c r="K272" i="30"/>
  <c r="I338" i="30"/>
  <c r="K432" i="30"/>
  <c r="K462" i="30"/>
  <c r="F491" i="30"/>
  <c r="K495" i="30"/>
  <c r="K497" i="30"/>
  <c r="I498" i="30"/>
  <c r="K567" i="30"/>
  <c r="I568" i="30"/>
  <c r="K708" i="30"/>
  <c r="K710" i="30"/>
  <c r="K825" i="30"/>
  <c r="K827" i="30"/>
  <c r="D848" i="30"/>
  <c r="D862" i="30"/>
  <c r="E862" i="30"/>
  <c r="K865" i="30"/>
  <c r="K335" i="30"/>
  <c r="E369" i="30"/>
  <c r="G392" i="30"/>
  <c r="K400" i="30"/>
  <c r="K441" i="30"/>
  <c r="K486" i="30"/>
  <c r="K488" i="30"/>
  <c r="K648" i="30"/>
  <c r="K691" i="30"/>
  <c r="G681" i="30"/>
  <c r="K723" i="30"/>
  <c r="K738" i="30"/>
  <c r="D781" i="30"/>
  <c r="J781" i="30"/>
  <c r="E839" i="30"/>
  <c r="K877" i="30"/>
  <c r="K903" i="30"/>
  <c r="K905" i="30"/>
  <c r="K907" i="30"/>
  <c r="G918" i="30"/>
  <c r="G27" i="30"/>
  <c r="H27" i="30"/>
  <c r="D27" i="30"/>
  <c r="K57" i="30"/>
  <c r="K87" i="30"/>
  <c r="J204" i="30"/>
  <c r="H273" i="30"/>
  <c r="K428" i="30"/>
  <c r="K476" i="30"/>
  <c r="K489" i="30"/>
  <c r="K513" i="30"/>
  <c r="E517" i="30"/>
  <c r="H541" i="30"/>
  <c r="E541" i="30"/>
  <c r="G579" i="30"/>
  <c r="K629" i="30"/>
  <c r="K654" i="30"/>
  <c r="K696" i="30"/>
  <c r="K705" i="30"/>
  <c r="H815" i="30"/>
  <c r="K831" i="30"/>
  <c r="G834" i="30"/>
  <c r="K871" i="30"/>
  <c r="D923" i="30"/>
  <c r="E923" i="30"/>
  <c r="H932" i="30"/>
  <c r="D14" i="30"/>
  <c r="E27" i="30"/>
  <c r="I43" i="30"/>
  <c r="E69" i="30"/>
  <c r="K71" i="30"/>
  <c r="G113" i="30"/>
  <c r="I125" i="30"/>
  <c r="J140" i="30"/>
  <c r="I143" i="30"/>
  <c r="I140" i="30" s="1"/>
  <c r="K205" i="30"/>
  <c r="J220" i="30"/>
  <c r="I522" i="30"/>
  <c r="I517" i="30" s="1"/>
  <c r="F544" i="30"/>
  <c r="K570" i="30"/>
  <c r="H579" i="30"/>
  <c r="E593" i="30"/>
  <c r="K621" i="30"/>
  <c r="K653" i="30"/>
  <c r="K686" i="30"/>
  <c r="G729" i="30"/>
  <c r="E753" i="30"/>
  <c r="K755" i="30"/>
  <c r="F792" i="30"/>
  <c r="K829" i="30"/>
  <c r="K931" i="30"/>
  <c r="K669" i="30"/>
  <c r="J862" i="30"/>
  <c r="K22" i="30"/>
  <c r="K24" i="30"/>
  <c r="K47" i="30"/>
  <c r="H84" i="30"/>
  <c r="D113" i="30"/>
  <c r="J113" i="30"/>
  <c r="I114" i="30"/>
  <c r="I113" i="30" s="1"/>
  <c r="K127" i="30"/>
  <c r="K135" i="30"/>
  <c r="K144" i="30"/>
  <c r="D167" i="30"/>
  <c r="K173" i="30"/>
  <c r="K181" i="30"/>
  <c r="K230" i="30"/>
  <c r="E466" i="30"/>
  <c r="K468" i="30"/>
  <c r="K470" i="30"/>
  <c r="K482" i="30"/>
  <c r="K484" i="30"/>
  <c r="K573" i="30"/>
  <c r="K628" i="30"/>
  <c r="D630" i="30"/>
  <c r="E649" i="30"/>
  <c r="K699" i="30"/>
  <c r="K704" i="30"/>
  <c r="D762" i="30"/>
  <c r="J762" i="30"/>
  <c r="E762" i="30"/>
  <c r="K784" i="30"/>
  <c r="K786" i="30"/>
  <c r="K889" i="30"/>
  <c r="K891" i="30"/>
  <c r="K935" i="30"/>
  <c r="K940" i="30"/>
  <c r="K95" i="30"/>
  <c r="K72" i="30"/>
  <c r="K94" i="30"/>
  <c r="K96" i="30"/>
  <c r="I716" i="30"/>
  <c r="F777" i="30"/>
  <c r="K777" i="30" s="1"/>
  <c r="K778" i="30"/>
  <c r="J796" i="30"/>
  <c r="E796" i="30"/>
  <c r="J848" i="30"/>
  <c r="J69" i="30"/>
  <c r="F180" i="30"/>
  <c r="K180" i="30" s="1"/>
  <c r="K203" i="30"/>
  <c r="J14" i="30"/>
  <c r="I39" i="30"/>
  <c r="D38" i="30"/>
  <c r="J38" i="30"/>
  <c r="K54" i="30"/>
  <c r="K56" i="30"/>
  <c r="K62" i="30"/>
  <c r="E113" i="30"/>
  <c r="K668" i="30"/>
  <c r="I667" i="30"/>
  <c r="K667" i="30" s="1"/>
  <c r="F727" i="30"/>
  <c r="K727" i="30" s="1"/>
  <c r="K728" i="30"/>
  <c r="K731" i="30"/>
  <c r="F730" i="30"/>
  <c r="K730" i="30" s="1"/>
  <c r="I746" i="30"/>
  <c r="J815" i="30"/>
  <c r="E848" i="30"/>
  <c r="I874" i="30"/>
  <c r="K917" i="30"/>
  <c r="I916" i="30"/>
  <c r="K916" i="30" s="1"/>
  <c r="H113" i="30"/>
  <c r="F460" i="30"/>
  <c r="K460" i="30" s="1"/>
  <c r="K461" i="30"/>
  <c r="F643" i="30"/>
  <c r="K643" i="30" s="1"/>
  <c r="K644" i="30"/>
  <c r="K58" i="30"/>
  <c r="K60" i="30"/>
  <c r="F88" i="30"/>
  <c r="J167" i="30"/>
  <c r="I204" i="30"/>
  <c r="K596" i="30"/>
  <c r="F603" i="30"/>
  <c r="K603" i="30" s="1"/>
  <c r="K604" i="30"/>
  <c r="K677" i="30"/>
  <c r="H681" i="30"/>
  <c r="G796" i="30"/>
  <c r="G862" i="30"/>
  <c r="D553" i="30"/>
  <c r="F769" i="30"/>
  <c r="K769" i="30" s="1"/>
  <c r="K770" i="30"/>
  <c r="F879" i="30"/>
  <c r="K879" i="30" s="1"/>
  <c r="K880" i="30"/>
  <c r="K213" i="30"/>
  <c r="K222" i="30"/>
  <c r="I256" i="30"/>
  <c r="K340" i="30"/>
  <c r="K348" i="30"/>
  <c r="K373" i="30"/>
  <c r="I421" i="30"/>
  <c r="K438" i="30"/>
  <c r="K452" i="30"/>
  <c r="H455" i="30"/>
  <c r="K504" i="30"/>
  <c r="J517" i="30"/>
  <c r="G541" i="30"/>
  <c r="K551" i="30"/>
  <c r="G610" i="30"/>
  <c r="F626" i="30"/>
  <c r="K652" i="30"/>
  <c r="G660" i="30"/>
  <c r="K678" i="30"/>
  <c r="K718" i="30"/>
  <c r="K787" i="30"/>
  <c r="K800" i="30"/>
  <c r="K810" i="30"/>
  <c r="K830" i="30"/>
  <c r="K836" i="30"/>
  <c r="H839" i="30"/>
  <c r="G848" i="30"/>
  <c r="K851" i="30"/>
  <c r="H874" i="30"/>
  <c r="G883" i="30"/>
  <c r="I918" i="30"/>
  <c r="K926" i="30"/>
  <c r="K936" i="30"/>
  <c r="I251" i="30"/>
  <c r="I263" i="30"/>
  <c r="I354" i="30"/>
  <c r="K377" i="30"/>
  <c r="F407" i="30"/>
  <c r="F421" i="30"/>
  <c r="K471" i="30"/>
  <c r="K477" i="30"/>
  <c r="K515" i="30"/>
  <c r="K540" i="30"/>
  <c r="K546" i="30"/>
  <c r="H562" i="30"/>
  <c r="F576" i="30"/>
  <c r="K576" i="30" s="1"/>
  <c r="I579" i="30"/>
  <c r="I588" i="30"/>
  <c r="G593" i="30"/>
  <c r="I594" i="30"/>
  <c r="I593" i="30" s="1"/>
  <c r="D593" i="30"/>
  <c r="I613" i="30"/>
  <c r="I626" i="30"/>
  <c r="I656" i="30"/>
  <c r="I649" i="30" s="1"/>
  <c r="D681" i="30"/>
  <c r="J746" i="30"/>
  <c r="G753" i="30"/>
  <c r="D815" i="30"/>
  <c r="D839" i="30"/>
  <c r="I867" i="30"/>
  <c r="I862" i="30" s="1"/>
  <c r="K887" i="30"/>
  <c r="D901" i="30"/>
  <c r="H901" i="30"/>
  <c r="K908" i="30"/>
  <c r="K242" i="30"/>
  <c r="K252" i="30"/>
  <c r="K294" i="30"/>
  <c r="K366" i="30"/>
  <c r="K380" i="30"/>
  <c r="K457" i="30"/>
  <c r="K459" i="30"/>
  <c r="K474" i="30"/>
  <c r="K478" i="30"/>
  <c r="F514" i="30"/>
  <c r="H553" i="30"/>
  <c r="K564" i="30"/>
  <c r="K569" i="30"/>
  <c r="E588" i="30"/>
  <c r="J588" i="30"/>
  <c r="E610" i="30"/>
  <c r="G649" i="30"/>
  <c r="K657" i="30"/>
  <c r="K659" i="30"/>
  <c r="I684" i="30"/>
  <c r="K687" i="30"/>
  <c r="K695" i="30"/>
  <c r="I694" i="30"/>
  <c r="K719" i="30"/>
  <c r="K721" i="30"/>
  <c r="K724" i="30"/>
  <c r="K726" i="30"/>
  <c r="D729" i="30"/>
  <c r="K750" i="30"/>
  <c r="H753" i="30"/>
  <c r="H762" i="30"/>
  <c r="K776" i="30"/>
  <c r="G781" i="30"/>
  <c r="K783" i="30"/>
  <c r="K795" i="30"/>
  <c r="H796" i="30"/>
  <c r="K808" i="30"/>
  <c r="K809" i="30"/>
  <c r="E815" i="30"/>
  <c r="I816" i="30"/>
  <c r="K816" i="30" s="1"/>
  <c r="K832" i="30"/>
  <c r="K876" i="30"/>
  <c r="G901" i="30"/>
  <c r="K909" i="30"/>
  <c r="K911" i="30"/>
  <c r="K927" i="30"/>
  <c r="K934" i="30"/>
  <c r="D140" i="30"/>
  <c r="E38" i="30"/>
  <c r="D121" i="30"/>
  <c r="K324" i="30"/>
  <c r="D292" i="30"/>
  <c r="K349" i="30"/>
  <c r="H525" i="30"/>
  <c r="F563" i="30"/>
  <c r="F635" i="30"/>
  <c r="K635" i="30" s="1"/>
  <c r="K636" i="30"/>
  <c r="F694" i="30"/>
  <c r="K700" i="30"/>
  <c r="K924" i="30"/>
  <c r="F923" i="30"/>
  <c r="K933" i="30"/>
  <c r="F932" i="30"/>
  <c r="H69" i="30"/>
  <c r="D84" i="30"/>
  <c r="F122" i="30"/>
  <c r="J121" i="30"/>
  <c r="E121" i="30"/>
  <c r="K136" i="30"/>
  <c r="E140" i="30"/>
  <c r="I186" i="30"/>
  <c r="H189" i="30"/>
  <c r="I202" i="30"/>
  <c r="I189" i="30" s="1"/>
  <c r="H204" i="30"/>
  <c r="I212" i="30"/>
  <c r="I209" i="30" s="1"/>
  <c r="I221" i="30"/>
  <c r="I220" i="30" s="1"/>
  <c r="H250" i="30"/>
  <c r="J292" i="30"/>
  <c r="I347" i="30"/>
  <c r="K347" i="30" s="1"/>
  <c r="I365" i="30"/>
  <c r="K365" i="30" s="1"/>
  <c r="I372" i="30"/>
  <c r="K372" i="30" s="1"/>
  <c r="K381" i="30"/>
  <c r="I386" i="30"/>
  <c r="K386" i="30" s="1"/>
  <c r="K402" i="30"/>
  <c r="J392" i="30"/>
  <c r="K409" i="30"/>
  <c r="K423" i="30"/>
  <c r="I451" i="30"/>
  <c r="K451" i="30" s="1"/>
  <c r="K501" i="30"/>
  <c r="K505" i="30"/>
  <c r="I507" i="30"/>
  <c r="K512" i="30"/>
  <c r="I514" i="30"/>
  <c r="D517" i="30"/>
  <c r="H517" i="30"/>
  <c r="I528" i="30"/>
  <c r="D525" i="30"/>
  <c r="K537" i="30"/>
  <c r="I554" i="30"/>
  <c r="I553" i="30" s="1"/>
  <c r="K578" i="30"/>
  <c r="H610" i="30"/>
  <c r="I630" i="30"/>
  <c r="K646" i="30"/>
  <c r="F645" i="30"/>
  <c r="K645" i="30" s="1"/>
  <c r="I729" i="30"/>
  <c r="H404" i="30"/>
  <c r="D541" i="30"/>
  <c r="K637" i="30"/>
  <c r="I19" i="30"/>
  <c r="K53" i="30"/>
  <c r="K77" i="30"/>
  <c r="K83" i="30"/>
  <c r="E84" i="30"/>
  <c r="G84" i="30"/>
  <c r="K92" i="30"/>
  <c r="K118" i="30"/>
  <c r="G121" i="30"/>
  <c r="K137" i="30"/>
  <c r="K142" i="30"/>
  <c r="K160" i="30"/>
  <c r="H167" i="30"/>
  <c r="D189" i="30"/>
  <c r="E189" i="30"/>
  <c r="D204" i="30"/>
  <c r="K210" i="30"/>
  <c r="J209" i="30"/>
  <c r="K231" i="30"/>
  <c r="I240" i="30"/>
  <c r="K266" i="30"/>
  <c r="K271" i="30"/>
  <c r="K282" i="30"/>
  <c r="K287" i="30"/>
  <c r="K289" i="30"/>
  <c r="K296" i="30"/>
  <c r="K298" i="30"/>
  <c r="K319" i="30"/>
  <c r="K321" i="30"/>
  <c r="K323" i="30"/>
  <c r="F333" i="30"/>
  <c r="H332" i="30"/>
  <c r="K341" i="30"/>
  <c r="K344" i="30"/>
  <c r="K346" i="30"/>
  <c r="J332" i="30"/>
  <c r="K356" i="30"/>
  <c r="K358" i="30"/>
  <c r="K371" i="30"/>
  <c r="J369" i="30"/>
  <c r="I378" i="30"/>
  <c r="I382" i="30"/>
  <c r="H392" i="30"/>
  <c r="I412" i="30"/>
  <c r="F437" i="30"/>
  <c r="K437" i="30" s="1"/>
  <c r="G436" i="30"/>
  <c r="K463" i="30"/>
  <c r="K480" i="30"/>
  <c r="K500" i="30"/>
  <c r="I502" i="30"/>
  <c r="F522" i="30"/>
  <c r="F526" i="30"/>
  <c r="K526" i="30" s="1"/>
  <c r="K527" i="30"/>
  <c r="J525" i="30"/>
  <c r="I536" i="30"/>
  <c r="K536" i="30" s="1"/>
  <c r="K543" i="30"/>
  <c r="G562" i="30"/>
  <c r="K586" i="30"/>
  <c r="H593" i="30"/>
  <c r="F613" i="30"/>
  <c r="K613" i="30" s="1"/>
  <c r="K614" i="30"/>
  <c r="H630" i="30"/>
  <c r="E660" i="30"/>
  <c r="K675" i="30"/>
  <c r="K690" i="30"/>
  <c r="K703" i="30"/>
  <c r="I754" i="30"/>
  <c r="K756" i="30"/>
  <c r="K374" i="30"/>
  <c r="G517" i="30"/>
  <c r="E14" i="30"/>
  <c r="K16" i="30"/>
  <c r="K23" i="30"/>
  <c r="D69" i="30"/>
  <c r="K86" i="30"/>
  <c r="K97" i="30"/>
  <c r="K99" i="30"/>
  <c r="K107" i="30"/>
  <c r="K109" i="30"/>
  <c r="K152" i="30"/>
  <c r="K158" i="30"/>
  <c r="K164" i="30"/>
  <c r="K166" i="30"/>
  <c r="K169" i="30"/>
  <c r="F172" i="30"/>
  <c r="K172" i="30" s="1"/>
  <c r="K192" i="30"/>
  <c r="K195" i="30"/>
  <c r="G189" i="30"/>
  <c r="K197" i="30"/>
  <c r="K199" i="30"/>
  <c r="K200" i="30"/>
  <c r="G204" i="30"/>
  <c r="K217" i="30"/>
  <c r="G220" i="30"/>
  <c r="K228" i="30"/>
  <c r="J227" i="30"/>
  <c r="E227" i="30"/>
  <c r="K241" i="30"/>
  <c r="I245" i="30"/>
  <c r="K253" i="30"/>
  <c r="K255" i="30"/>
  <c r="K257" i="30"/>
  <c r="E273" i="30"/>
  <c r="I313" i="30"/>
  <c r="K325" i="30"/>
  <c r="K329" i="30"/>
  <c r="K331" i="30"/>
  <c r="I333" i="30"/>
  <c r="K379" i="30"/>
  <c r="K383" i="30"/>
  <c r="K385" i="30"/>
  <c r="D392" i="30"/>
  <c r="E392" i="30"/>
  <c r="I407" i="30"/>
  <c r="D455" i="30"/>
  <c r="G490" i="30"/>
  <c r="K503" i="30"/>
  <c r="K519" i="30"/>
  <c r="F520" i="30"/>
  <c r="K520" i="30" s="1"/>
  <c r="K531" i="30"/>
  <c r="K533" i="30"/>
  <c r="K534" i="30"/>
  <c r="K535" i="30"/>
  <c r="J562" i="30"/>
  <c r="K580" i="30"/>
  <c r="K590" i="30"/>
  <c r="F589" i="30"/>
  <c r="K589" i="30" s="1"/>
  <c r="K598" i="30"/>
  <c r="F597" i="30"/>
  <c r="K597" i="30" s="1"/>
  <c r="K611" i="30"/>
  <c r="K619" i="30"/>
  <c r="F618" i="30"/>
  <c r="K618" i="30" s="1"/>
  <c r="K642" i="30"/>
  <c r="F641" i="30"/>
  <c r="K641" i="30" s="1"/>
  <c r="K662" i="30"/>
  <c r="F661" i="30"/>
  <c r="K661" i="30" s="1"/>
  <c r="K714" i="30"/>
  <c r="K523" i="30"/>
  <c r="G525" i="30"/>
  <c r="J541" i="30"/>
  <c r="K548" i="30"/>
  <c r="K550" i="30"/>
  <c r="J553" i="30"/>
  <c r="E553" i="30"/>
  <c r="D562" i="30"/>
  <c r="K571" i="30"/>
  <c r="K577" i="30"/>
  <c r="K587" i="30"/>
  <c r="K592" i="30"/>
  <c r="K600" i="30"/>
  <c r="K602" i="30"/>
  <c r="K606" i="30"/>
  <c r="D610" i="30"/>
  <c r="E630" i="30"/>
  <c r="K651" i="30"/>
  <c r="J649" i="30"/>
  <c r="K655" i="30"/>
  <c r="K664" i="30"/>
  <c r="K666" i="30"/>
  <c r="J660" i="30"/>
  <c r="K676" i="30"/>
  <c r="K689" i="30"/>
  <c r="K692" i="30"/>
  <c r="K697" i="30"/>
  <c r="K702" i="30"/>
  <c r="I706" i="30"/>
  <c r="E729" i="30"/>
  <c r="J729" i="30"/>
  <c r="K739" i="30"/>
  <c r="K748" i="30"/>
  <c r="F747" i="30"/>
  <c r="K747" i="30" s="1"/>
  <c r="G762" i="30"/>
  <c r="I762" i="30"/>
  <c r="I796" i="30"/>
  <c r="K557" i="30"/>
  <c r="K559" i="30"/>
  <c r="E562" i="30"/>
  <c r="K581" i="30"/>
  <c r="K583" i="30"/>
  <c r="K585" i="30"/>
  <c r="K623" i="30"/>
  <c r="K625" i="30"/>
  <c r="K632" i="30"/>
  <c r="G630" i="30"/>
  <c r="H649" i="30"/>
  <c r="K658" i="30"/>
  <c r="H660" i="30"/>
  <c r="K672" i="30"/>
  <c r="K674" i="30"/>
  <c r="E681" i="30"/>
  <c r="J681" i="30"/>
  <c r="K707" i="30"/>
  <c r="K712" i="30"/>
  <c r="K715" i="30"/>
  <c r="K717" i="30"/>
  <c r="K720" i="30"/>
  <c r="K733" i="30"/>
  <c r="K735" i="30"/>
  <c r="K736" i="30"/>
  <c r="K737" i="30"/>
  <c r="K743" i="30"/>
  <c r="F744" i="30"/>
  <c r="K744" i="30" s="1"/>
  <c r="I815" i="30"/>
  <c r="K863" i="30"/>
  <c r="K595" i="30"/>
  <c r="K609" i="30"/>
  <c r="K612" i="30"/>
  <c r="J610" i="30"/>
  <c r="K615" i="30"/>
  <c r="K617" i="30"/>
  <c r="K627" i="30"/>
  <c r="K634" i="30"/>
  <c r="J630" i="30"/>
  <c r="K638" i="30"/>
  <c r="K640" i="30"/>
  <c r="D649" i="30"/>
  <c r="D660" i="30"/>
  <c r="K683" i="30"/>
  <c r="K685" i="30"/>
  <c r="K688" i="30"/>
  <c r="K693" i="30"/>
  <c r="K698" i="30"/>
  <c r="K701" i="30"/>
  <c r="H729" i="30"/>
  <c r="K741" i="30"/>
  <c r="K768" i="30"/>
  <c r="F767" i="30"/>
  <c r="K767" i="30" s="1"/>
  <c r="K764" i="30"/>
  <c r="K766" i="30"/>
  <c r="K772" i="30"/>
  <c r="K774" i="30"/>
  <c r="F775" i="30"/>
  <c r="K775" i="30" s="1"/>
  <c r="K798" i="30"/>
  <c r="F799" i="30"/>
  <c r="K799" i="30" s="1"/>
  <c r="K802" i="30"/>
  <c r="K804" i="30"/>
  <c r="K806" i="30"/>
  <c r="F807" i="30"/>
  <c r="K807" i="30" s="1"/>
  <c r="K812" i="30"/>
  <c r="K814" i="30"/>
  <c r="K819" i="30"/>
  <c r="K821" i="30"/>
  <c r="K823" i="30"/>
  <c r="F824" i="30"/>
  <c r="K824" i="30" s="1"/>
  <c r="E834" i="30"/>
  <c r="K841" i="30"/>
  <c r="K843" i="30"/>
  <c r="F844" i="30"/>
  <c r="K844" i="30" s="1"/>
  <c r="K855" i="30"/>
  <c r="K869" i="30"/>
  <c r="F870" i="30"/>
  <c r="K870" i="30" s="1"/>
  <c r="E874" i="30"/>
  <c r="K885" i="30"/>
  <c r="H883" i="30"/>
  <c r="K896" i="30"/>
  <c r="F897" i="30"/>
  <c r="K897" i="30" s="1"/>
  <c r="K900" i="30"/>
  <c r="I901" i="30"/>
  <c r="I923" i="30"/>
  <c r="G932" i="30"/>
  <c r="E883" i="30"/>
  <c r="D883" i="30"/>
  <c r="E901" i="30"/>
  <c r="H746" i="30"/>
  <c r="J753" i="30"/>
  <c r="K759" i="30"/>
  <c r="K761" i="30"/>
  <c r="K785" i="30"/>
  <c r="K793" i="30"/>
  <c r="F801" i="30"/>
  <c r="K801" i="30" s="1"/>
  <c r="K833" i="30"/>
  <c r="K850" i="30"/>
  <c r="K852" i="30"/>
  <c r="K854" i="30"/>
  <c r="K857" i="30"/>
  <c r="K859" i="30"/>
  <c r="K861" i="30"/>
  <c r="K864" i="30"/>
  <c r="K868" i="30"/>
  <c r="K873" i="30"/>
  <c r="K878" i="30"/>
  <c r="J874" i="30"/>
  <c r="F884" i="30"/>
  <c r="K890" i="30"/>
  <c r="F899" i="30"/>
  <c r="K899" i="30" s="1"/>
  <c r="K906" i="30"/>
  <c r="J901" i="30"/>
  <c r="K915" i="30"/>
  <c r="E918" i="30"/>
  <c r="K925" i="30"/>
  <c r="G923" i="30"/>
  <c r="I929" i="30"/>
  <c r="I928" i="30" s="1"/>
  <c r="E932" i="30"/>
  <c r="I932" i="30"/>
  <c r="D746" i="30"/>
  <c r="F754" i="30"/>
  <c r="K758" i="30"/>
  <c r="K780" i="30"/>
  <c r="K789" i="30"/>
  <c r="K791" i="30"/>
  <c r="K794" i="30"/>
  <c r="F797" i="30"/>
  <c r="K797" i="30" s="1"/>
  <c r="F818" i="30"/>
  <c r="K818" i="30" s="1"/>
  <c r="I834" i="30"/>
  <c r="F840" i="30"/>
  <c r="K840" i="30" s="1"/>
  <c r="K849" i="30"/>
  <c r="H848" i="30"/>
  <c r="K856" i="30"/>
  <c r="K866" i="30"/>
  <c r="I884" i="30"/>
  <c r="I883" i="30" s="1"/>
  <c r="K888" i="30"/>
  <c r="J883" i="30"/>
  <c r="K892" i="30"/>
  <c r="K894" i="30"/>
  <c r="F895" i="30"/>
  <c r="K895" i="30" s="1"/>
  <c r="K913" i="30"/>
  <c r="K920" i="30"/>
  <c r="K922" i="30"/>
  <c r="K930" i="30"/>
  <c r="J455" i="30"/>
  <c r="D466" i="30"/>
  <c r="F479" i="30"/>
  <c r="K479" i="30" s="1"/>
  <c r="I481" i="30"/>
  <c r="K494" i="30"/>
  <c r="K465" i="30"/>
  <c r="G466" i="30"/>
  <c r="I491" i="30"/>
  <c r="H490" i="30"/>
  <c r="J490" i="30"/>
  <c r="I455" i="30"/>
  <c r="K469" i="30"/>
  <c r="J466" i="30"/>
  <c r="I485" i="30"/>
  <c r="K496" i="30"/>
  <c r="E490" i="30"/>
  <c r="D490" i="30"/>
  <c r="E455" i="30"/>
  <c r="G455" i="30"/>
  <c r="K472" i="30"/>
  <c r="H466" i="30"/>
  <c r="K483" i="30"/>
  <c r="F485" i="30"/>
  <c r="K20" i="30"/>
  <c r="F19" i="30"/>
  <c r="K112" i="30"/>
  <c r="F111" i="30"/>
  <c r="K116" i="30"/>
  <c r="F114" i="30"/>
  <c r="K450" i="30"/>
  <c r="F449" i="30"/>
  <c r="K449" i="30" s="1"/>
  <c r="H38" i="30"/>
  <c r="K45" i="30"/>
  <c r="F43" i="30"/>
  <c r="K68" i="30"/>
  <c r="I67" i="30"/>
  <c r="K67" i="30" s="1"/>
  <c r="K133" i="30"/>
  <c r="F132" i="30"/>
  <c r="K132" i="30" s="1"/>
  <c r="D436" i="30"/>
  <c r="J84" i="30"/>
  <c r="I88" i="30"/>
  <c r="K88" i="30" s="1"/>
  <c r="F93" i="30"/>
  <c r="K105" i="30"/>
  <c r="F104" i="30"/>
  <c r="K104" i="30" s="1"/>
  <c r="K123" i="30"/>
  <c r="I122" i="30"/>
  <c r="K128" i="30"/>
  <c r="I138" i="30"/>
  <c r="K138" i="30" s="1"/>
  <c r="K139" i="30"/>
  <c r="G140" i="30"/>
  <c r="K156" i="30"/>
  <c r="I155" i="30"/>
  <c r="F261" i="30"/>
  <c r="K261" i="30" s="1"/>
  <c r="K262" i="30"/>
  <c r="K275" i="30"/>
  <c r="I274" i="30"/>
  <c r="K52" i="30"/>
  <c r="F51" i="30"/>
  <c r="G14" i="30"/>
  <c r="K29" i="30"/>
  <c r="I51" i="30"/>
  <c r="K61" i="30"/>
  <c r="K73" i="30"/>
  <c r="F70" i="30"/>
  <c r="K75" i="30"/>
  <c r="K78" i="30"/>
  <c r="I80" i="30"/>
  <c r="K90" i="30"/>
  <c r="I93" i="30"/>
  <c r="H121" i="30"/>
  <c r="F146" i="30"/>
  <c r="K146" i="30" s="1"/>
  <c r="K147" i="30"/>
  <c r="E148" i="30"/>
  <c r="F186" i="30"/>
  <c r="K187" i="30"/>
  <c r="K171" i="30"/>
  <c r="I170" i="30"/>
  <c r="K170" i="30" s="1"/>
  <c r="K215" i="30"/>
  <c r="F214" i="30"/>
  <c r="K214" i="30" s="1"/>
  <c r="K327" i="30"/>
  <c r="F326" i="30"/>
  <c r="K326" i="30" s="1"/>
  <c r="F443" i="30"/>
  <c r="K443" i="30" s="1"/>
  <c r="K444" i="30"/>
  <c r="H14" i="30"/>
  <c r="K55" i="30"/>
  <c r="K130" i="30"/>
  <c r="H148" i="30"/>
  <c r="K162" i="30"/>
  <c r="K178" i="30"/>
  <c r="I182" i="30"/>
  <c r="D227" i="30"/>
  <c r="G250" i="30"/>
  <c r="F301" i="30"/>
  <c r="K301" i="30" s="1"/>
  <c r="K302" i="30"/>
  <c r="E313" i="30"/>
  <c r="I357" i="30"/>
  <c r="K357" i="30" s="1"/>
  <c r="F363" i="30"/>
  <c r="K363" i="30" s="1"/>
  <c r="K364" i="30"/>
  <c r="K153" i="30"/>
  <c r="K163" i="30"/>
  <c r="H353" i="30"/>
  <c r="K445" i="30"/>
  <c r="G38" i="30"/>
  <c r="K40" i="30"/>
  <c r="K42" i="30"/>
  <c r="K44" i="30"/>
  <c r="K46" i="30"/>
  <c r="K48" i="30"/>
  <c r="K50" i="30"/>
  <c r="K59" i="30"/>
  <c r="K64" i="30"/>
  <c r="K66" i="30"/>
  <c r="K74" i="30"/>
  <c r="K76" i="30"/>
  <c r="K79" i="30"/>
  <c r="K98" i="30"/>
  <c r="K100" i="30"/>
  <c r="K102" i="30"/>
  <c r="K115" i="30"/>
  <c r="K126" i="30"/>
  <c r="K129" i="30"/>
  <c r="K131" i="30"/>
  <c r="F141" i="30"/>
  <c r="K141" i="30" s="1"/>
  <c r="H140" i="30"/>
  <c r="K145" i="30"/>
  <c r="G148" i="30"/>
  <c r="K150" i="30"/>
  <c r="K154" i="30"/>
  <c r="I161" i="30"/>
  <c r="K161" i="30" s="1"/>
  <c r="K179" i="30"/>
  <c r="E204" i="30"/>
  <c r="D220" i="30"/>
  <c r="K236" i="30"/>
  <c r="F238" i="30"/>
  <c r="K238" i="30" s="1"/>
  <c r="K239" i="30"/>
  <c r="F245" i="30"/>
  <c r="K246" i="30"/>
  <c r="D250" i="30"/>
  <c r="F276" i="30"/>
  <c r="K276" i="30" s="1"/>
  <c r="K277" i="30"/>
  <c r="K278" i="30"/>
  <c r="K310" i="30"/>
  <c r="F309" i="30"/>
  <c r="K309" i="30" s="1"/>
  <c r="F316" i="30"/>
  <c r="K316" i="30" s="1"/>
  <c r="K317" i="30"/>
  <c r="K318" i="30"/>
  <c r="E353" i="30"/>
  <c r="K393" i="30"/>
  <c r="D404" i="30"/>
  <c r="F415" i="30"/>
  <c r="K415" i="30" s="1"/>
  <c r="K416" i="30"/>
  <c r="K417" i="30"/>
  <c r="E167" i="30"/>
  <c r="G167" i="30"/>
  <c r="K175" i="30"/>
  <c r="K177" i="30"/>
  <c r="F182" i="30"/>
  <c r="K191" i="30"/>
  <c r="K201" i="30"/>
  <c r="K206" i="30"/>
  <c r="K208" i="30"/>
  <c r="K211" i="30"/>
  <c r="H209" i="30"/>
  <c r="K219" i="30"/>
  <c r="K229" i="30"/>
  <c r="E250" i="30"/>
  <c r="K264" i="30"/>
  <c r="K267" i="30"/>
  <c r="D273" i="30"/>
  <c r="K283" i="30"/>
  <c r="E292" i="30"/>
  <c r="I303" i="30"/>
  <c r="K312" i="30"/>
  <c r="H313" i="30"/>
  <c r="K334" i="30"/>
  <c r="D332" i="30"/>
  <c r="K342" i="30"/>
  <c r="K350" i="30"/>
  <c r="J353" i="30"/>
  <c r="D353" i="30"/>
  <c r="K375" i="30"/>
  <c r="K394" i="30"/>
  <c r="K396" i="30"/>
  <c r="K401" i="30"/>
  <c r="E404" i="30"/>
  <c r="K422" i="30"/>
  <c r="K424" i="30"/>
  <c r="K430" i="30"/>
  <c r="E436" i="30"/>
  <c r="K194" i="30"/>
  <c r="J189" i="30"/>
  <c r="D209" i="30"/>
  <c r="K224" i="30"/>
  <c r="K226" i="30"/>
  <c r="G227" i="30"/>
  <c r="K233" i="30"/>
  <c r="K235" i="30"/>
  <c r="K243" i="30"/>
  <c r="K254" i="30"/>
  <c r="J250" i="30"/>
  <c r="F256" i="30"/>
  <c r="K259" i="30"/>
  <c r="G273" i="30"/>
  <c r="K290" i="30"/>
  <c r="G292" i="30"/>
  <c r="K299" i="30"/>
  <c r="F303" i="30"/>
  <c r="G313" i="30"/>
  <c r="D313" i="30"/>
  <c r="E332" i="30"/>
  <c r="K355" i="30"/>
  <c r="G353" i="30"/>
  <c r="D369" i="30"/>
  <c r="H369" i="30"/>
  <c r="K384" i="30"/>
  <c r="F395" i="30"/>
  <c r="K403" i="30"/>
  <c r="K411" i="30"/>
  <c r="K427" i="30"/>
  <c r="K440" i="30"/>
  <c r="K454" i="30"/>
  <c r="K183" i="30"/>
  <c r="K185" i="30"/>
  <c r="K188" i="30"/>
  <c r="K193" i="30"/>
  <c r="G209" i="30"/>
  <c r="H220" i="30"/>
  <c r="H227" i="30"/>
  <c r="K237" i="30"/>
  <c r="K244" i="30"/>
  <c r="K247" i="30"/>
  <c r="K260" i="30"/>
  <c r="K265" i="30"/>
  <c r="I268" i="30"/>
  <c r="K268" i="30" s="1"/>
  <c r="J273" i="30"/>
  <c r="K279" i="30"/>
  <c r="K281" i="30"/>
  <c r="I284" i="30"/>
  <c r="K284" i="30" s="1"/>
  <c r="K291" i="30"/>
  <c r="I293" i="30"/>
  <c r="K293" i="30" s="1"/>
  <c r="H292" i="30"/>
  <c r="K300" i="30"/>
  <c r="K315" i="30"/>
  <c r="J313" i="30"/>
  <c r="G332" i="30"/>
  <c r="K337" i="30"/>
  <c r="K339" i="30"/>
  <c r="K360" i="30"/>
  <c r="K362" i="30"/>
  <c r="K368" i="30"/>
  <c r="G369" i="30"/>
  <c r="K389" i="30"/>
  <c r="K391" i="30"/>
  <c r="K408" i="30"/>
  <c r="J404" i="30"/>
  <c r="K418" i="30"/>
  <c r="K429" i="30"/>
  <c r="H436" i="30"/>
  <c r="K442" i="30"/>
  <c r="J436" i="30"/>
  <c r="K446" i="30"/>
  <c r="K448" i="30"/>
  <c r="K18" i="30"/>
  <c r="K31" i="30"/>
  <c r="K33" i="30"/>
  <c r="K34" i="30"/>
  <c r="K41" i="30"/>
  <c r="K26" i="30"/>
  <c r="K37" i="30"/>
  <c r="K32" i="30"/>
  <c r="K35" i="30"/>
  <c r="F15" i="30"/>
  <c r="K15" i="30" s="1"/>
  <c r="K28" i="30"/>
  <c r="I30" i="30"/>
  <c r="I27" i="30" s="1"/>
  <c r="F39" i="30"/>
  <c r="K21" i="30"/>
  <c r="I25" i="30"/>
  <c r="F117" i="30"/>
  <c r="F134" i="30"/>
  <c r="K134" i="30" s="1"/>
  <c r="F143" i="30"/>
  <c r="F159" i="30"/>
  <c r="K159" i="30" s="1"/>
  <c r="F168" i="30"/>
  <c r="F176" i="30"/>
  <c r="K176" i="30" s="1"/>
  <c r="K184" i="30"/>
  <c r="F190" i="30"/>
  <c r="F198" i="30"/>
  <c r="K198" i="30" s="1"/>
  <c r="F207" i="30"/>
  <c r="F216" i="30"/>
  <c r="K216" i="30" s="1"/>
  <c r="F225" i="30"/>
  <c r="K225" i="30" s="1"/>
  <c r="F234" i="30"/>
  <c r="K234" i="30" s="1"/>
  <c r="F251" i="30"/>
  <c r="K258" i="30"/>
  <c r="F280" i="30"/>
  <c r="K280" i="30" s="1"/>
  <c r="F288" i="30"/>
  <c r="K288" i="30" s="1"/>
  <c r="F297" i="30"/>
  <c r="K297" i="30" s="1"/>
  <c r="K305" i="30"/>
  <c r="F311" i="30"/>
  <c r="K311" i="30" s="1"/>
  <c r="F320" i="30"/>
  <c r="K320" i="30" s="1"/>
  <c r="F328" i="30"/>
  <c r="K328" i="30" s="1"/>
  <c r="F336" i="30"/>
  <c r="F343" i="30"/>
  <c r="K343" i="30" s="1"/>
  <c r="F351" i="30"/>
  <c r="K351" i="30" s="1"/>
  <c r="F359" i="30"/>
  <c r="K359" i="30" s="1"/>
  <c r="F367" i="30"/>
  <c r="K367" i="30" s="1"/>
  <c r="F376" i="30"/>
  <c r="K376" i="30" s="1"/>
  <c r="F382" i="30"/>
  <c r="F388" i="30"/>
  <c r="K388" i="30" s="1"/>
  <c r="K397" i="30"/>
  <c r="F49" i="30"/>
  <c r="F65" i="30"/>
  <c r="K65" i="30" s="1"/>
  <c r="F85" i="30"/>
  <c r="F91" i="30"/>
  <c r="K91" i="30" s="1"/>
  <c r="F101" i="30"/>
  <c r="K101" i="30" s="1"/>
  <c r="F125" i="30"/>
  <c r="F149" i="30"/>
  <c r="F157" i="30"/>
  <c r="K157" i="30" s="1"/>
  <c r="F165" i="30"/>
  <c r="K165" i="30" s="1"/>
  <c r="F174" i="30"/>
  <c r="K174" i="30" s="1"/>
  <c r="F196" i="30"/>
  <c r="K196" i="30" s="1"/>
  <c r="F223" i="30"/>
  <c r="F232" i="30"/>
  <c r="K232" i="30" s="1"/>
  <c r="F240" i="30"/>
  <c r="F263" i="30"/>
  <c r="F270" i="30"/>
  <c r="F286" i="30"/>
  <c r="K286" i="30" s="1"/>
  <c r="F295" i="30"/>
  <c r="K399" i="30"/>
  <c r="K414" i="30"/>
  <c r="K420" i="30"/>
  <c r="F419" i="30"/>
  <c r="K419" i="30" s="1"/>
  <c r="I425" i="30"/>
  <c r="K431" i="30"/>
  <c r="F17" i="30"/>
  <c r="F30" i="30"/>
  <c r="F36" i="30"/>
  <c r="K36" i="30" s="1"/>
  <c r="F63" i="30"/>
  <c r="K63" i="30" s="1"/>
  <c r="F82" i="30"/>
  <c r="K426" i="30"/>
  <c r="F425" i="30"/>
  <c r="F314" i="30"/>
  <c r="F322" i="30"/>
  <c r="K322" i="30" s="1"/>
  <c r="F330" i="30"/>
  <c r="K330" i="30" s="1"/>
  <c r="F338" i="30"/>
  <c r="F345" i="30"/>
  <c r="K345" i="30" s="1"/>
  <c r="F354" i="30"/>
  <c r="F361" i="30"/>
  <c r="K361" i="30" s="1"/>
  <c r="F370" i="30"/>
  <c r="F378" i="30"/>
  <c r="F390" i="30"/>
  <c r="K390" i="30" s="1"/>
  <c r="F398" i="30"/>
  <c r="K398" i="30" s="1"/>
  <c r="K406" i="30"/>
  <c r="F405" i="30"/>
  <c r="G404" i="30"/>
  <c r="K413" i="30"/>
  <c r="F412" i="30"/>
  <c r="F439" i="30"/>
  <c r="F447" i="30"/>
  <c r="K447" i="30" s="1"/>
  <c r="F456" i="30"/>
  <c r="F464" i="30"/>
  <c r="K464" i="30" s="1"/>
  <c r="F473" i="30"/>
  <c r="K473" i="30" s="1"/>
  <c r="F481" i="30"/>
  <c r="K487" i="30"/>
  <c r="K493" i="30"/>
  <c r="F502" i="30"/>
  <c r="K509" i="30"/>
  <c r="K516" i="30"/>
  <c r="K524" i="30"/>
  <c r="F530" i="30"/>
  <c r="K530" i="30" s="1"/>
  <c r="F539" i="30"/>
  <c r="F547" i="30"/>
  <c r="K547" i="30" s="1"/>
  <c r="F556" i="30"/>
  <c r="F566" i="30"/>
  <c r="F572" i="30"/>
  <c r="K572" i="30" s="1"/>
  <c r="K575" i="30"/>
  <c r="F574" i="30"/>
  <c r="K574" i="30" s="1"/>
  <c r="F410" i="30"/>
  <c r="K410" i="30" s="1"/>
  <c r="F453" i="30"/>
  <c r="K453" i="30" s="1"/>
  <c r="I544" i="30"/>
  <c r="I541" i="30" s="1"/>
  <c r="I563" i="30"/>
  <c r="F458" i="30"/>
  <c r="K458" i="30" s="1"/>
  <c r="F467" i="30"/>
  <c r="F475" i="30"/>
  <c r="K475" i="30" s="1"/>
  <c r="F498" i="30"/>
  <c r="K498" i="30" s="1"/>
  <c r="F510" i="30"/>
  <c r="K510" i="30" s="1"/>
  <c r="F518" i="30"/>
  <c r="F532" i="30"/>
  <c r="K532" i="30" s="1"/>
  <c r="F542" i="30"/>
  <c r="F549" i="30"/>
  <c r="K549" i="30" s="1"/>
  <c r="F558" i="30"/>
  <c r="K558" i="30" s="1"/>
  <c r="F568" i="30"/>
  <c r="K694" i="30"/>
  <c r="F582" i="30"/>
  <c r="F591" i="30"/>
  <c r="F599" i="30"/>
  <c r="K599" i="30" s="1"/>
  <c r="F608" i="30"/>
  <c r="F616" i="30"/>
  <c r="K616" i="30" s="1"/>
  <c r="F624" i="30"/>
  <c r="K624" i="30" s="1"/>
  <c r="F631" i="30"/>
  <c r="F639" i="30"/>
  <c r="K639" i="30" s="1"/>
  <c r="F647" i="30"/>
  <c r="K647" i="30" s="1"/>
  <c r="F656" i="30"/>
  <c r="F663" i="30"/>
  <c r="F671" i="30"/>
  <c r="K671" i="30" s="1"/>
  <c r="F682" i="30"/>
  <c r="F706" i="30"/>
  <c r="F732" i="30"/>
  <c r="F740" i="30"/>
  <c r="K740" i="30" s="1"/>
  <c r="F749" i="30"/>
  <c r="I757" i="30"/>
  <c r="F622" i="30"/>
  <c r="K622" i="30" s="1"/>
  <c r="F757" i="30"/>
  <c r="F584" i="30"/>
  <c r="K584" i="30" s="1"/>
  <c r="F594" i="30"/>
  <c r="F601" i="30"/>
  <c r="K601" i="30" s="1"/>
  <c r="F650" i="30"/>
  <c r="F665" i="30"/>
  <c r="K665" i="30" s="1"/>
  <c r="F673" i="30"/>
  <c r="K673" i="30" s="1"/>
  <c r="F684" i="30"/>
  <c r="K684" i="30" s="1"/>
  <c r="F716" i="30"/>
  <c r="F725" i="30"/>
  <c r="K725" i="30" s="1"/>
  <c r="F734" i="30"/>
  <c r="K734" i="30" s="1"/>
  <c r="F742" i="30"/>
  <c r="K742" i="30" s="1"/>
  <c r="F765" i="30"/>
  <c r="K765" i="30" s="1"/>
  <c r="F773" i="30"/>
  <c r="K773" i="30" s="1"/>
  <c r="F782" i="30"/>
  <c r="F790" i="30"/>
  <c r="K790" i="30" s="1"/>
  <c r="F805" i="30"/>
  <c r="K805" i="30" s="1"/>
  <c r="F813" i="30"/>
  <c r="K813" i="30" s="1"/>
  <c r="F822" i="30"/>
  <c r="K822" i="30" s="1"/>
  <c r="F867" i="30"/>
  <c r="F875" i="30"/>
  <c r="K886" i="30"/>
  <c r="F893" i="30"/>
  <c r="K893" i="30" s="1"/>
  <c r="F902" i="30"/>
  <c r="F910" i="30"/>
  <c r="K910" i="30" s="1"/>
  <c r="F919" i="30"/>
  <c r="F929" i="30"/>
  <c r="F938" i="30"/>
  <c r="F763" i="30"/>
  <c r="F771" i="30"/>
  <c r="K771" i="30" s="1"/>
  <c r="F779" i="30"/>
  <c r="K779" i="30" s="1"/>
  <c r="F788" i="30"/>
  <c r="K788" i="30" s="1"/>
  <c r="F803" i="30"/>
  <c r="F811" i="30"/>
  <c r="K811" i="30" s="1"/>
  <c r="F820" i="30"/>
  <c r="F828" i="30"/>
  <c r="K828" i="30" s="1"/>
  <c r="F837" i="30"/>
  <c r="K837" i="30" s="1"/>
  <c r="F872" i="30"/>
  <c r="K872" i="30" s="1"/>
  <c r="F826" i="30"/>
  <c r="K826" i="30" s="1"/>
  <c r="F835" i="30"/>
  <c r="F842" i="30"/>
  <c r="F853" i="30"/>
  <c r="F860" i="30"/>
  <c r="K860" i="30" s="1"/>
  <c r="F904" i="30"/>
  <c r="K904" i="30" s="1"/>
  <c r="F921" i="30"/>
  <c r="K921" i="30" s="1"/>
  <c r="K421" i="30" l="1"/>
  <c r="I332" i="30"/>
  <c r="K553" i="30"/>
  <c r="K554" i="30"/>
  <c r="K656" i="30"/>
  <c r="K481" i="30"/>
  <c r="K43" i="30"/>
  <c r="K491" i="30"/>
  <c r="H881" i="30"/>
  <c r="I660" i="30"/>
  <c r="K270" i="30"/>
  <c r="K395" i="30"/>
  <c r="K263" i="30"/>
  <c r="K39" i="30"/>
  <c r="K754" i="30"/>
  <c r="K256" i="30"/>
  <c r="H847" i="30"/>
  <c r="D751" i="30"/>
  <c r="J941" i="30"/>
  <c r="K932" i="30"/>
  <c r="I466" i="30"/>
  <c r="J752" i="30"/>
  <c r="D847" i="30"/>
  <c r="I69" i="30"/>
  <c r="H680" i="30"/>
  <c r="D561" i="30"/>
  <c r="K568" i="30"/>
  <c r="K382" i="30"/>
  <c r="K114" i="30"/>
  <c r="I227" i="30"/>
  <c r="D120" i="30"/>
  <c r="K716" i="30"/>
  <c r="K706" i="30"/>
  <c r="H882" i="30"/>
  <c r="I681" i="30"/>
  <c r="I751" i="30" s="1"/>
  <c r="K514" i="30"/>
  <c r="D846" i="30"/>
  <c r="G881" i="30"/>
  <c r="K19" i="30"/>
  <c r="H561" i="30"/>
  <c r="D941" i="30"/>
  <c r="F753" i="30"/>
  <c r="K245" i="30"/>
  <c r="K186" i="30"/>
  <c r="K378" i="30"/>
  <c r="I753" i="30"/>
  <c r="I752" i="30" s="1"/>
  <c r="K70" i="30"/>
  <c r="J846" i="30"/>
  <c r="K507" i="30"/>
  <c r="I562" i="30"/>
  <c r="G561" i="30"/>
  <c r="J751" i="30"/>
  <c r="D13" i="30"/>
  <c r="G847" i="30"/>
  <c r="I369" i="30"/>
  <c r="K412" i="30"/>
  <c r="K338" i="30"/>
  <c r="K240" i="30"/>
  <c r="G119" i="30"/>
  <c r="D435" i="30"/>
  <c r="K792" i="30"/>
  <c r="E680" i="30"/>
  <c r="J882" i="30"/>
  <c r="D752" i="30"/>
  <c r="G434" i="30"/>
  <c r="G751" i="30"/>
  <c r="E941" i="30"/>
  <c r="G560" i="30"/>
  <c r="I941" i="30"/>
  <c r="J680" i="30"/>
  <c r="E561" i="30"/>
  <c r="D881" i="30"/>
  <c r="E434" i="30"/>
  <c r="I167" i="30"/>
  <c r="E435" i="30"/>
  <c r="D434" i="30"/>
  <c r="D680" i="30"/>
  <c r="I14" i="30"/>
  <c r="J847" i="30"/>
  <c r="G680" i="30"/>
  <c r="I404" i="30"/>
  <c r="G120" i="30"/>
  <c r="K425" i="30"/>
  <c r="H679" i="30"/>
  <c r="E679" i="30"/>
  <c r="K522" i="30"/>
  <c r="E119" i="30"/>
  <c r="H846" i="30"/>
  <c r="G679" i="30"/>
  <c r="D882" i="30"/>
  <c r="K407" i="30"/>
  <c r="I250" i="30"/>
  <c r="H435" i="30"/>
  <c r="I881" i="30"/>
  <c r="D679" i="30"/>
  <c r="H941" i="30"/>
  <c r="I882" i="30"/>
  <c r="E13" i="30"/>
  <c r="J560" i="30"/>
  <c r="H434" i="30"/>
  <c r="I436" i="30"/>
  <c r="J119" i="30"/>
  <c r="G882" i="30"/>
  <c r="I847" i="30"/>
  <c r="E752" i="30"/>
  <c r="G752" i="30"/>
  <c r="E751" i="30"/>
  <c r="H560" i="30"/>
  <c r="G248" i="30"/>
  <c r="J120" i="30"/>
  <c r="K80" i="30"/>
  <c r="D119" i="30"/>
  <c r="I490" i="30"/>
  <c r="E847" i="30"/>
  <c r="H752" i="30"/>
  <c r="K202" i="30"/>
  <c r="I610" i="30"/>
  <c r="K884" i="30"/>
  <c r="E882" i="30"/>
  <c r="K502" i="30"/>
  <c r="F227" i="30"/>
  <c r="I84" i="30"/>
  <c r="I38" i="30"/>
  <c r="K485" i="30"/>
  <c r="G435" i="30"/>
  <c r="I525" i="30"/>
  <c r="K221" i="30"/>
  <c r="K528" i="30"/>
  <c r="E881" i="30"/>
  <c r="H751" i="30"/>
  <c r="K212" i="30"/>
  <c r="K626" i="30"/>
  <c r="K544" i="30"/>
  <c r="G13" i="30"/>
  <c r="E846" i="30"/>
  <c r="J249" i="30"/>
  <c r="I148" i="30"/>
  <c r="K333" i="30"/>
  <c r="E248" i="30"/>
  <c r="K51" i="30"/>
  <c r="H119" i="30"/>
  <c r="J881" i="30"/>
  <c r="J679" i="30"/>
  <c r="J561" i="30"/>
  <c r="G846" i="30"/>
  <c r="F525" i="30"/>
  <c r="J248" i="30"/>
  <c r="E249" i="30"/>
  <c r="K182" i="30"/>
  <c r="I292" i="30"/>
  <c r="D249" i="30"/>
  <c r="D248" i="30"/>
  <c r="G941" i="30"/>
  <c r="I273" i="30"/>
  <c r="J434" i="30"/>
  <c r="K303" i="30"/>
  <c r="K155" i="30"/>
  <c r="D560" i="30"/>
  <c r="K923" i="30"/>
  <c r="H120" i="30"/>
  <c r="J435" i="30"/>
  <c r="K111" i="30"/>
  <c r="F110" i="30"/>
  <c r="K110" i="30" s="1"/>
  <c r="E560" i="30"/>
  <c r="E120" i="30"/>
  <c r="H13" i="30"/>
  <c r="K274" i="30"/>
  <c r="I121" i="30"/>
  <c r="K93" i="30"/>
  <c r="H249" i="30"/>
  <c r="K122" i="30"/>
  <c r="I353" i="30"/>
  <c r="H248" i="30"/>
  <c r="F209" i="30"/>
  <c r="K209" i="30" s="1"/>
  <c r="J13" i="30"/>
  <c r="F273" i="30"/>
  <c r="K25" i="30"/>
  <c r="K753" i="30"/>
  <c r="F848" i="30"/>
  <c r="K853" i="30"/>
  <c r="K919" i="30"/>
  <c r="F918" i="30"/>
  <c r="K918" i="30" s="1"/>
  <c r="F593" i="30"/>
  <c r="K593" i="30" s="1"/>
  <c r="K594" i="30"/>
  <c r="F883" i="30"/>
  <c r="K591" i="30"/>
  <c r="F588" i="30"/>
  <c r="K588" i="30" s="1"/>
  <c r="F562" i="30"/>
  <c r="K566" i="30"/>
  <c r="K439" i="30"/>
  <c r="F436" i="30"/>
  <c r="F353" i="30"/>
  <c r="K354" i="30"/>
  <c r="K82" i="30"/>
  <c r="F69" i="30"/>
  <c r="K17" i="30"/>
  <c r="F14" i="30"/>
  <c r="K149" i="30"/>
  <c r="F148" i="30"/>
  <c r="K85" i="30"/>
  <c r="F84" i="30"/>
  <c r="K168" i="30"/>
  <c r="F167" i="30"/>
  <c r="G249" i="30"/>
  <c r="F392" i="30"/>
  <c r="K392" i="30" s="1"/>
  <c r="K842" i="30"/>
  <c r="F839" i="30"/>
  <c r="K839" i="30" s="1"/>
  <c r="K803" i="30"/>
  <c r="F796" i="30"/>
  <c r="K796" i="30" s="1"/>
  <c r="K763" i="30"/>
  <c r="F762" i="30"/>
  <c r="K762" i="30" s="1"/>
  <c r="K875" i="30"/>
  <c r="F874" i="30"/>
  <c r="K874" i="30" s="1"/>
  <c r="F649" i="30"/>
  <c r="K649" i="30" s="1"/>
  <c r="K650" i="30"/>
  <c r="K749" i="30"/>
  <c r="F746" i="30"/>
  <c r="K746" i="30" s="1"/>
  <c r="K682" i="30"/>
  <c r="F681" i="30"/>
  <c r="K582" i="30"/>
  <c r="F579" i="30"/>
  <c r="K579" i="30" s="1"/>
  <c r="F517" i="30"/>
  <c r="K517" i="30" s="1"/>
  <c r="K518" i="30"/>
  <c r="F466" i="30"/>
  <c r="K467" i="30"/>
  <c r="K556" i="30"/>
  <c r="F553" i="30"/>
  <c r="K552" i="30" s="1"/>
  <c r="K405" i="30"/>
  <c r="F404" i="30"/>
  <c r="F313" i="30"/>
  <c r="K313" i="30" s="1"/>
  <c r="K314" i="30"/>
  <c r="K295" i="30"/>
  <c r="F292" i="30"/>
  <c r="F121" i="30"/>
  <c r="K125" i="30"/>
  <c r="K563" i="30"/>
  <c r="K190" i="30"/>
  <c r="F189" i="30"/>
  <c r="K189" i="30" s="1"/>
  <c r="F113" i="30"/>
  <c r="K113" i="30" s="1"/>
  <c r="K117" i="30"/>
  <c r="K835" i="30"/>
  <c r="F834" i="30"/>
  <c r="K834" i="30" s="1"/>
  <c r="K938" i="30"/>
  <c r="F937" i="30"/>
  <c r="K937" i="30" s="1"/>
  <c r="K902" i="30"/>
  <c r="F901" i="30"/>
  <c r="K901" i="30" s="1"/>
  <c r="F862" i="30"/>
  <c r="K862" i="30" s="1"/>
  <c r="K867" i="30"/>
  <c r="F610" i="30"/>
  <c r="K757" i="30"/>
  <c r="K608" i="30"/>
  <c r="F607" i="30"/>
  <c r="K607" i="30" s="1"/>
  <c r="K456" i="30"/>
  <c r="F455" i="30"/>
  <c r="K455" i="30" s="1"/>
  <c r="F369" i="30"/>
  <c r="K370" i="30"/>
  <c r="K49" i="30"/>
  <c r="F38" i="30"/>
  <c r="F332" i="30"/>
  <c r="K332" i="30" s="1"/>
  <c r="K336" i="30"/>
  <c r="F815" i="30"/>
  <c r="K815" i="30" s="1"/>
  <c r="K820" i="30"/>
  <c r="K929" i="30"/>
  <c r="F928" i="30"/>
  <c r="K928" i="30" s="1"/>
  <c r="K782" i="30"/>
  <c r="F781" i="30"/>
  <c r="K781" i="30" s="1"/>
  <c r="K732" i="30"/>
  <c r="F729" i="30"/>
  <c r="K729" i="30" s="1"/>
  <c r="K663" i="30"/>
  <c r="F660" i="30"/>
  <c r="K631" i="30"/>
  <c r="F630" i="30"/>
  <c r="K630" i="30" s="1"/>
  <c r="F541" i="30"/>
  <c r="K541" i="30" s="1"/>
  <c r="K542" i="30"/>
  <c r="I680" i="30"/>
  <c r="K539" i="30"/>
  <c r="F538" i="30"/>
  <c r="K538" i="30" s="1"/>
  <c r="K30" i="30"/>
  <c r="F27" i="30"/>
  <c r="K27" i="30" s="1"/>
  <c r="F490" i="30"/>
  <c r="K490" i="30" s="1"/>
  <c r="K223" i="30"/>
  <c r="F220" i="30"/>
  <c r="K220" i="30" s="1"/>
  <c r="K251" i="30"/>
  <c r="F250" i="30"/>
  <c r="K207" i="30"/>
  <c r="F204" i="30"/>
  <c r="K204" i="30" s="1"/>
  <c r="K143" i="30"/>
  <c r="F140" i="30"/>
  <c r="K140" i="30" s="1"/>
  <c r="I846" i="30" l="1"/>
  <c r="K167" i="30"/>
  <c r="K227" i="30"/>
  <c r="I679" i="30"/>
  <c r="I435" i="30"/>
  <c r="K660" i="30"/>
  <c r="K610" i="30"/>
  <c r="K466" i="30"/>
  <c r="K148" i="30"/>
  <c r="I561" i="30"/>
  <c r="G942" i="30"/>
  <c r="K69" i="30"/>
  <c r="I560" i="30"/>
  <c r="I249" i="30"/>
  <c r="K525" i="30"/>
  <c r="K369" i="30"/>
  <c r="K353" i="30"/>
  <c r="K38" i="30"/>
  <c r="K292" i="30"/>
  <c r="K84" i="30"/>
  <c r="I119" i="30"/>
  <c r="H942" i="30"/>
  <c r="D942" i="30"/>
  <c r="I13" i="30"/>
  <c r="J942" i="30"/>
  <c r="E942" i="30"/>
  <c r="K273" i="30"/>
  <c r="I434" i="30"/>
  <c r="I248" i="30"/>
  <c r="I120" i="30"/>
  <c r="F120" i="30"/>
  <c r="F248" i="30"/>
  <c r="K121" i="30"/>
  <c r="K250" i="30"/>
  <c r="F249" i="30"/>
  <c r="F434" i="30"/>
  <c r="K404" i="30"/>
  <c r="F119" i="30"/>
  <c r="F13" i="30"/>
  <c r="K14" i="30"/>
  <c r="F941" i="30"/>
  <c r="K941" i="30" s="1"/>
  <c r="K883" i="30"/>
  <c r="F882" i="30"/>
  <c r="K882" i="30" s="1"/>
  <c r="F679" i="30"/>
  <c r="K679" i="30" s="1"/>
  <c r="K562" i="30"/>
  <c r="F561" i="30"/>
  <c r="F752" i="30"/>
  <c r="K752" i="30" s="1"/>
  <c r="F751" i="30"/>
  <c r="K751" i="30" s="1"/>
  <c r="K681" i="30"/>
  <c r="F680" i="30"/>
  <c r="K680" i="30" s="1"/>
  <c r="F560" i="30"/>
  <c r="K436" i="30"/>
  <c r="F435" i="30"/>
  <c r="K435" i="30" s="1"/>
  <c r="K848" i="30"/>
  <c r="F881" i="30"/>
  <c r="K881" i="30" s="1"/>
  <c r="F847" i="30"/>
  <c r="K847" i="30" s="1"/>
  <c r="F846" i="30"/>
  <c r="K846" i="30" s="1"/>
  <c r="K561" i="30" l="1"/>
  <c r="K560" i="30"/>
  <c r="K249" i="30"/>
  <c r="K120" i="30"/>
  <c r="K248" i="30"/>
  <c r="I942" i="30"/>
  <c r="K13" i="30"/>
  <c r="K434" i="30"/>
  <c r="F942" i="30"/>
  <c r="K119" i="30"/>
  <c r="K942" i="30" l="1"/>
  <c r="H438" i="29"/>
  <c r="H421" i="29"/>
  <c r="H415" i="29"/>
  <c r="A472" i="29"/>
  <c r="A471" i="29"/>
  <c r="N470" i="29"/>
  <c r="N469" i="29"/>
  <c r="N468" i="29"/>
  <c r="N467" i="29"/>
  <c r="N466" i="29"/>
  <c r="N465" i="29"/>
  <c r="N464" i="29"/>
  <c r="N463" i="29"/>
  <c r="N433" i="29"/>
  <c r="N432" i="29"/>
  <c r="N431" i="29"/>
  <c r="N430" i="29"/>
  <c r="N429" i="29"/>
  <c r="N384" i="29"/>
  <c r="J415" i="29" l="1"/>
  <c r="M415" i="29" s="1"/>
  <c r="H414" i="29"/>
  <c r="J421" i="29"/>
  <c r="M421" i="29" s="1"/>
  <c r="H420" i="29"/>
  <c r="J438" i="29"/>
  <c r="M438" i="29" s="1"/>
  <c r="H437" i="29"/>
  <c r="H287" i="29"/>
  <c r="J287" i="29" s="1"/>
  <c r="M287" i="29" s="1"/>
  <c r="N382" i="29"/>
  <c r="H174" i="29"/>
  <c r="J174" i="29" s="1"/>
  <c r="M174" i="29" s="1"/>
  <c r="N388" i="29"/>
  <c r="N402" i="29"/>
  <c r="N399" i="29"/>
  <c r="N416" i="29"/>
  <c r="N394" i="29"/>
  <c r="N398" i="29"/>
  <c r="N410" i="29"/>
  <c r="N406" i="29"/>
  <c r="N403" i="29"/>
  <c r="N422" i="29"/>
  <c r="N451" i="29"/>
  <c r="N448" i="29"/>
  <c r="N439" i="29"/>
  <c r="N455" i="29"/>
  <c r="N454" i="29"/>
  <c r="N443" i="29"/>
  <c r="N459" i="29"/>
  <c r="N428" i="29"/>
  <c r="N447" i="29"/>
  <c r="H436" i="29" l="1"/>
  <c r="J437" i="29"/>
  <c r="H419" i="29"/>
  <c r="J420" i="29"/>
  <c r="H423" i="29"/>
  <c r="J423" i="29" s="1"/>
  <c r="M423" i="29" s="1"/>
  <c r="H413" i="29"/>
  <c r="H417" i="29"/>
  <c r="J417" i="29" s="1"/>
  <c r="M417" i="29" s="1"/>
  <c r="J414" i="29"/>
  <c r="N383" i="29"/>
  <c r="N400" i="29"/>
  <c r="N456" i="29"/>
  <c r="N440" i="29"/>
  <c r="N441" i="29"/>
  <c r="N438" i="29"/>
  <c r="N404" i="29"/>
  <c r="N446" i="29"/>
  <c r="N462" i="29"/>
  <c r="N450" i="29"/>
  <c r="N405" i="29"/>
  <c r="N449" i="29"/>
  <c r="N415" i="29"/>
  <c r="N401" i="29"/>
  <c r="N457" i="29"/>
  <c r="N421" i="29"/>
  <c r="N445" i="29"/>
  <c r="N393" i="29"/>
  <c r="N460" i="29"/>
  <c r="N409" i="29"/>
  <c r="N392" i="29"/>
  <c r="N427" i="29"/>
  <c r="N381" i="29"/>
  <c r="N458" i="29"/>
  <c r="N386" i="29"/>
  <c r="N444" i="29"/>
  <c r="N461" i="29"/>
  <c r="N387" i="29"/>
  <c r="N442" i="29"/>
  <c r="N408" i="29"/>
  <c r="N397" i="29"/>
  <c r="N391" i="29"/>
  <c r="H412" i="29" l="1"/>
  <c r="J413" i="29"/>
  <c r="M413" i="29" s="1"/>
  <c r="H418" i="29"/>
  <c r="J418" i="29" s="1"/>
  <c r="M418" i="29" s="1"/>
  <c r="J419" i="29"/>
  <c r="M419" i="29" s="1"/>
  <c r="M437" i="29"/>
  <c r="N437" i="29"/>
  <c r="M414" i="29"/>
  <c r="N414" i="29"/>
  <c r="M420" i="29"/>
  <c r="N420" i="29"/>
  <c r="J436" i="29"/>
  <c r="M436" i="29" s="1"/>
  <c r="H471" i="29"/>
  <c r="J471" i="29" s="1"/>
  <c r="M471" i="29" s="1"/>
  <c r="H435" i="29"/>
  <c r="J435" i="29" s="1"/>
  <c r="M435" i="29" s="1"/>
  <c r="N423" i="29"/>
  <c r="N452" i="29"/>
  <c r="N396" i="29"/>
  <c r="N426" i="29"/>
  <c r="N453" i="29"/>
  <c r="N417" i="29"/>
  <c r="N407" i="29"/>
  <c r="N385" i="29"/>
  <c r="N413" i="29" l="1"/>
  <c r="N436" i="29"/>
  <c r="N471" i="29"/>
  <c r="N419" i="29"/>
  <c r="J412" i="29"/>
  <c r="H379" i="29"/>
  <c r="J379" i="29" s="1"/>
  <c r="N380" i="29"/>
  <c r="N425" i="29"/>
  <c r="N395" i="29"/>
  <c r="N411" i="29"/>
  <c r="N435" i="29"/>
  <c r="N418" i="29"/>
  <c r="N389" i="29"/>
  <c r="M412" i="29" l="1"/>
  <c r="N412" i="29"/>
  <c r="J472" i="29"/>
  <c r="M379" i="29"/>
  <c r="N424" i="29"/>
  <c r="N390" i="29"/>
  <c r="N379" i="29"/>
  <c r="N434" i="29" l="1"/>
  <c r="H61" i="29" l="1"/>
  <c r="N40" i="29"/>
  <c r="H60" i="29" l="1"/>
  <c r="J61" i="29"/>
  <c r="M61" i="29" s="1"/>
  <c r="N51" i="29"/>
  <c r="N376" i="29"/>
  <c r="N190" i="29"/>
  <c r="H59" i="29" l="1"/>
  <c r="J60" i="29"/>
  <c r="M60" i="29" s="1"/>
  <c r="N50" i="29"/>
  <c r="N375" i="29"/>
  <c r="N374" i="29"/>
  <c r="N277" i="29"/>
  <c r="N281" i="29"/>
  <c r="K38" i="44"/>
  <c r="L38" i="44"/>
  <c r="F28" i="43"/>
  <c r="F57" i="43" s="1"/>
  <c r="L57" i="43"/>
  <c r="J59" i="29" l="1"/>
  <c r="M59" i="29" s="1"/>
  <c r="N49" i="29"/>
  <c r="N48" i="29"/>
  <c r="N372" i="29"/>
  <c r="N369" i="29"/>
  <c r="N368" i="29"/>
  <c r="N358" i="29"/>
  <c r="N357" i="29"/>
  <c r="N356" i="29"/>
  <c r="N355" i="29"/>
  <c r="N354" i="29"/>
  <c r="N353" i="29"/>
  <c r="N352" i="29"/>
  <c r="N351" i="29"/>
  <c r="N350" i="29"/>
  <c r="N349" i="29"/>
  <c r="N348" i="29"/>
  <c r="N347" i="29"/>
  <c r="N346" i="29"/>
  <c r="N345" i="29"/>
  <c r="N344" i="29"/>
  <c r="N343" i="29"/>
  <c r="N342" i="29"/>
  <c r="N341" i="29"/>
  <c r="N340" i="29"/>
  <c r="N339" i="29"/>
  <c r="N338" i="29"/>
  <c r="N337" i="29"/>
  <c r="N323" i="29"/>
  <c r="N322" i="29"/>
  <c r="N321" i="29"/>
  <c r="N320" i="29"/>
  <c r="N316" i="29"/>
  <c r="N315" i="29"/>
  <c r="N314" i="29"/>
  <c r="N313" i="29"/>
  <c r="N312" i="29"/>
  <c r="N306" i="29"/>
  <c r="N304" i="29"/>
  <c r="N300" i="29"/>
  <c r="N299" i="29"/>
  <c r="N298" i="29"/>
  <c r="N297" i="29"/>
  <c r="N296" i="29"/>
  <c r="N295" i="29"/>
  <c r="N294" i="29"/>
  <c r="N293" i="29"/>
  <c r="N292" i="29"/>
  <c r="N291" i="29"/>
  <c r="N264" i="29"/>
  <c r="N263" i="29"/>
  <c r="N262" i="29"/>
  <c r="N261" i="29"/>
  <c r="N260" i="29"/>
  <c r="N259" i="29"/>
  <c r="N258" i="29"/>
  <c r="N257" i="29"/>
  <c r="N256" i="29"/>
  <c r="N255" i="29"/>
  <c r="N254" i="29"/>
  <c r="N253" i="29"/>
  <c r="N252" i="29"/>
  <c r="N251" i="29"/>
  <c r="N250" i="29"/>
  <c r="N249" i="29"/>
  <c r="N248" i="29"/>
  <c r="N247" i="29"/>
  <c r="N245" i="29"/>
  <c r="N244" i="29"/>
  <c r="N243" i="29"/>
  <c r="H98" i="29"/>
  <c r="N86" i="29"/>
  <c r="N85" i="29"/>
  <c r="N84" i="29"/>
  <c r="N77" i="29"/>
  <c r="N74" i="29"/>
  <c r="H73" i="29"/>
  <c r="N69" i="29"/>
  <c r="N65" i="29"/>
  <c r="N56" i="29"/>
  <c r="N55" i="29"/>
  <c r="N47" i="29"/>
  <c r="N46" i="29"/>
  <c r="N45" i="29"/>
  <c r="N39" i="29"/>
  <c r="N35" i="29"/>
  <c r="N31" i="29"/>
  <c r="N27" i="29"/>
  <c r="N23" i="29"/>
  <c r="E64" i="7"/>
  <c r="D64" i="7"/>
  <c r="E68" i="7"/>
  <c r="D68" i="7"/>
  <c r="G42" i="4"/>
  <c r="G41" i="4"/>
  <c r="F40" i="4"/>
  <c r="G40" i="4" s="1"/>
  <c r="G38" i="4"/>
  <c r="G37" i="4"/>
  <c r="G36" i="4"/>
  <c r="G35" i="4"/>
  <c r="G34" i="4"/>
  <c r="E33" i="4"/>
  <c r="D33" i="4"/>
  <c r="G31" i="4"/>
  <c r="G30" i="4"/>
  <c r="G29" i="4"/>
  <c r="C28" i="4"/>
  <c r="G28" i="4" s="1"/>
  <c r="G24" i="4"/>
  <c r="G23" i="4"/>
  <c r="G22" i="4"/>
  <c r="G20" i="4"/>
  <c r="G19" i="4"/>
  <c r="G18" i="4"/>
  <c r="G17" i="4"/>
  <c r="G16" i="4"/>
  <c r="E44" i="4"/>
  <c r="G15" i="4"/>
  <c r="G13" i="4"/>
  <c r="G12" i="4"/>
  <c r="G11" i="4"/>
  <c r="F72" i="3"/>
  <c r="F71" i="3" s="1"/>
  <c r="E71" i="3"/>
  <c r="G69" i="3"/>
  <c r="F69" i="3"/>
  <c r="G68" i="3"/>
  <c r="F68" i="3"/>
  <c r="G67" i="3"/>
  <c r="F67" i="3"/>
  <c r="G66" i="3"/>
  <c r="F66" i="3"/>
  <c r="G65" i="3"/>
  <c r="F65" i="3"/>
  <c r="G64" i="3"/>
  <c r="F64" i="3"/>
  <c r="E63" i="3"/>
  <c r="D63" i="3"/>
  <c r="G61" i="3"/>
  <c r="F61" i="3"/>
  <c r="G60" i="3"/>
  <c r="F60" i="3"/>
  <c r="G59" i="3"/>
  <c r="F59" i="3"/>
  <c r="G58" i="3"/>
  <c r="F58" i="3"/>
  <c r="G57" i="3"/>
  <c r="F57" i="3"/>
  <c r="G56" i="3"/>
  <c r="F56" i="3"/>
  <c r="E55" i="3"/>
  <c r="D55" i="3"/>
  <c r="G53" i="3"/>
  <c r="F53" i="3"/>
  <c r="G52" i="3"/>
  <c r="F52" i="3"/>
  <c r="G51" i="3"/>
  <c r="F51" i="3"/>
  <c r="E50" i="3"/>
  <c r="D50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E39" i="3"/>
  <c r="D39" i="3"/>
  <c r="G38" i="3"/>
  <c r="F38" i="3"/>
  <c r="G37" i="3"/>
  <c r="F37" i="3"/>
  <c r="G36" i="3"/>
  <c r="F36" i="3"/>
  <c r="E35" i="3"/>
  <c r="D35" i="3"/>
  <c r="G30" i="3"/>
  <c r="F30" i="3"/>
  <c r="G29" i="3"/>
  <c r="F29" i="3"/>
  <c r="G28" i="3"/>
  <c r="F28" i="3"/>
  <c r="G27" i="3"/>
  <c r="F27" i="3"/>
  <c r="G26" i="3"/>
  <c r="F26" i="3"/>
  <c r="E25" i="3"/>
  <c r="E32" i="3" s="1"/>
  <c r="D25" i="3"/>
  <c r="G23" i="3"/>
  <c r="G22" i="3"/>
  <c r="D21" i="3"/>
  <c r="G21" i="3" s="1"/>
  <c r="G19" i="3"/>
  <c r="F19" i="3"/>
  <c r="F18" i="3"/>
  <c r="F17" i="3"/>
  <c r="F16" i="3"/>
  <c r="G15" i="3"/>
  <c r="F15" i="3"/>
  <c r="G14" i="3"/>
  <c r="F14" i="3"/>
  <c r="F13" i="3"/>
  <c r="D11" i="3"/>
  <c r="K140" i="2"/>
  <c r="K138" i="2"/>
  <c r="K137" i="2" s="1"/>
  <c r="J137" i="2"/>
  <c r="I137" i="2"/>
  <c r="K136" i="2"/>
  <c r="K135" i="2" s="1"/>
  <c r="J135" i="2"/>
  <c r="J134" i="2" s="1"/>
  <c r="I135" i="2"/>
  <c r="K132" i="2"/>
  <c r="K131" i="2"/>
  <c r="K130" i="2" s="1"/>
  <c r="J130" i="2"/>
  <c r="I130" i="2"/>
  <c r="K128" i="2"/>
  <c r="K127" i="2"/>
  <c r="K126" i="2"/>
  <c r="J125" i="2"/>
  <c r="I125" i="2"/>
  <c r="F125" i="2"/>
  <c r="F124" i="2"/>
  <c r="K123" i="2"/>
  <c r="F123" i="2"/>
  <c r="K122" i="2"/>
  <c r="E122" i="2"/>
  <c r="D122" i="2"/>
  <c r="K121" i="2"/>
  <c r="K120" i="2"/>
  <c r="F120" i="2"/>
  <c r="I119" i="2"/>
  <c r="F119" i="2"/>
  <c r="F118" i="2"/>
  <c r="K117" i="2"/>
  <c r="K116" i="2" s="1"/>
  <c r="F117" i="2"/>
  <c r="J116" i="2"/>
  <c r="I116" i="2"/>
  <c r="F116" i="2"/>
  <c r="K115" i="2"/>
  <c r="K114" i="2" s="1"/>
  <c r="E115" i="2"/>
  <c r="D115" i="2"/>
  <c r="J114" i="2"/>
  <c r="I114" i="2"/>
  <c r="F113" i="2"/>
  <c r="F112" i="2"/>
  <c r="K111" i="2"/>
  <c r="K110" i="2" s="1"/>
  <c r="F111" i="2"/>
  <c r="J110" i="2"/>
  <c r="I110" i="2"/>
  <c r="F110" i="2"/>
  <c r="F109" i="2"/>
  <c r="K108" i="2"/>
  <c r="K107" i="2" s="1"/>
  <c r="F108" i="2"/>
  <c r="J107" i="2"/>
  <c r="I107" i="2"/>
  <c r="E107" i="2"/>
  <c r="D107" i="2"/>
  <c r="K105" i="2"/>
  <c r="K104" i="2" s="1"/>
  <c r="F105" i="2"/>
  <c r="J104" i="2"/>
  <c r="I104" i="2"/>
  <c r="F104" i="2"/>
  <c r="F103" i="2"/>
  <c r="F102" i="2"/>
  <c r="F101" i="2"/>
  <c r="E100" i="2"/>
  <c r="D100" i="2"/>
  <c r="F98" i="2"/>
  <c r="K97" i="2"/>
  <c r="F97" i="2"/>
  <c r="K96" i="2"/>
  <c r="F96" i="2"/>
  <c r="K95" i="2"/>
  <c r="F95" i="2"/>
  <c r="K94" i="2"/>
  <c r="F94" i="2"/>
  <c r="J93" i="2"/>
  <c r="I93" i="2"/>
  <c r="E93" i="2"/>
  <c r="D93" i="2"/>
  <c r="K91" i="2"/>
  <c r="F91" i="2"/>
  <c r="K90" i="2"/>
  <c r="F90" i="2"/>
  <c r="K89" i="2"/>
  <c r="F89" i="2"/>
  <c r="K88" i="2"/>
  <c r="F88" i="2"/>
  <c r="K87" i="2"/>
  <c r="F87" i="2"/>
  <c r="K86" i="2"/>
  <c r="F86" i="2"/>
  <c r="J85" i="2"/>
  <c r="I85" i="2"/>
  <c r="F85" i="2"/>
  <c r="F84" i="2"/>
  <c r="K83" i="2"/>
  <c r="F83" i="2"/>
  <c r="K82" i="2"/>
  <c r="E82" i="2"/>
  <c r="D82" i="2"/>
  <c r="K81" i="2"/>
  <c r="J80" i="2"/>
  <c r="I80" i="2"/>
  <c r="F80" i="2"/>
  <c r="F79" i="2"/>
  <c r="K78" i="2"/>
  <c r="F78" i="2"/>
  <c r="K77" i="2"/>
  <c r="F77" i="2"/>
  <c r="K76" i="2"/>
  <c r="F76" i="2"/>
  <c r="K75" i="2"/>
  <c r="F75" i="2"/>
  <c r="K74" i="2"/>
  <c r="F74" i="2"/>
  <c r="J73" i="2"/>
  <c r="I73" i="2"/>
  <c r="E73" i="2"/>
  <c r="D73" i="2"/>
  <c r="K71" i="2"/>
  <c r="F71" i="2"/>
  <c r="K70" i="2"/>
  <c r="F70" i="2"/>
  <c r="K69" i="2"/>
  <c r="K68" i="2" s="1"/>
  <c r="F69" i="2"/>
  <c r="J68" i="2"/>
  <c r="I68" i="2"/>
  <c r="F68" i="2"/>
  <c r="F67" i="2"/>
  <c r="K66" i="2"/>
  <c r="E66" i="2"/>
  <c r="D66" i="2"/>
  <c r="K65" i="2"/>
  <c r="K64" i="2" s="1"/>
  <c r="J64" i="2"/>
  <c r="I64" i="2"/>
  <c r="F64" i="2"/>
  <c r="F63" i="2"/>
  <c r="F62" i="2"/>
  <c r="F61" i="2"/>
  <c r="E60" i="2"/>
  <c r="D60" i="2"/>
  <c r="K58" i="2"/>
  <c r="K57" i="2"/>
  <c r="K56" i="2"/>
  <c r="J55" i="2"/>
  <c r="I55" i="2"/>
  <c r="F55" i="2"/>
  <c r="F54" i="2"/>
  <c r="K53" i="2"/>
  <c r="F53" i="2"/>
  <c r="K52" i="2"/>
  <c r="F52" i="2"/>
  <c r="K51" i="2"/>
  <c r="E51" i="2"/>
  <c r="D51" i="2"/>
  <c r="J50" i="2"/>
  <c r="I50" i="2"/>
  <c r="F49" i="2"/>
  <c r="K48" i="2"/>
  <c r="F48" i="2"/>
  <c r="K47" i="2"/>
  <c r="E47" i="2"/>
  <c r="D47" i="2"/>
  <c r="K46" i="2"/>
  <c r="K45" i="2"/>
  <c r="F45" i="2"/>
  <c r="F44" i="2" s="1"/>
  <c r="K44" i="2"/>
  <c r="E44" i="2"/>
  <c r="D44" i="2"/>
  <c r="K43" i="2"/>
  <c r="J42" i="2"/>
  <c r="I42" i="2"/>
  <c r="F42" i="2"/>
  <c r="F41" i="2"/>
  <c r="K40" i="2"/>
  <c r="F40" i="2"/>
  <c r="K39" i="2"/>
  <c r="F39" i="2"/>
  <c r="K38" i="2"/>
  <c r="F38" i="2"/>
  <c r="J37" i="2"/>
  <c r="I37" i="2"/>
  <c r="E37" i="2"/>
  <c r="D37" i="2"/>
  <c r="K35" i="2"/>
  <c r="F35" i="2"/>
  <c r="K34" i="2"/>
  <c r="F34" i="2"/>
  <c r="J33" i="2"/>
  <c r="I33" i="2"/>
  <c r="F33" i="2"/>
  <c r="F32" i="2"/>
  <c r="K31" i="2"/>
  <c r="F31" i="2"/>
  <c r="K30" i="2"/>
  <c r="E30" i="2"/>
  <c r="D30" i="2"/>
  <c r="K29" i="2"/>
  <c r="J28" i="2"/>
  <c r="I28" i="2"/>
  <c r="F28" i="2"/>
  <c r="F27" i="2"/>
  <c r="K26" i="2"/>
  <c r="F26" i="2"/>
  <c r="K25" i="2"/>
  <c r="F25" i="2"/>
  <c r="K24" i="2"/>
  <c r="F24" i="2"/>
  <c r="J23" i="2"/>
  <c r="I23" i="2"/>
  <c r="F23" i="2"/>
  <c r="F22" i="2"/>
  <c r="K21" i="2"/>
  <c r="E21" i="2"/>
  <c r="D21" i="2"/>
  <c r="K20" i="2"/>
  <c r="K19" i="2"/>
  <c r="F19" i="2"/>
  <c r="K18" i="2"/>
  <c r="F18" i="2"/>
  <c r="K17" i="2"/>
  <c r="F17" i="2"/>
  <c r="K16" i="2"/>
  <c r="F16" i="2"/>
  <c r="K15" i="2"/>
  <c r="F15" i="2"/>
  <c r="K14" i="2"/>
  <c r="F14" i="2"/>
  <c r="K13" i="2"/>
  <c r="F13" i="2"/>
  <c r="J12" i="2"/>
  <c r="I12" i="2"/>
  <c r="E12" i="2"/>
  <c r="D12" i="2"/>
  <c r="F39" i="3" l="1"/>
  <c r="K80" i="2"/>
  <c r="F100" i="2"/>
  <c r="K125" i="2"/>
  <c r="H97" i="29"/>
  <c r="J97" i="29" s="1"/>
  <c r="J98" i="29"/>
  <c r="H173" i="29"/>
  <c r="J173" i="29" s="1"/>
  <c r="M173" i="29" s="1"/>
  <c r="F25" i="3"/>
  <c r="F50" i="3"/>
  <c r="F55" i="3"/>
  <c r="F60" i="2"/>
  <c r="F66" i="2"/>
  <c r="F73" i="2"/>
  <c r="K85" i="2"/>
  <c r="K93" i="2"/>
  <c r="I103" i="2"/>
  <c r="H72" i="29"/>
  <c r="J73" i="29"/>
  <c r="M73" i="29" s="1"/>
  <c r="F82" i="2"/>
  <c r="F115" i="2"/>
  <c r="F122" i="2"/>
  <c r="F35" i="3"/>
  <c r="D77" i="3"/>
  <c r="K119" i="2"/>
  <c r="K113" i="2" s="1"/>
  <c r="E77" i="3"/>
  <c r="E79" i="3" s="1"/>
  <c r="D129" i="2"/>
  <c r="D32" i="3"/>
  <c r="G11" i="3"/>
  <c r="E129" i="2"/>
  <c r="I134" i="2"/>
  <c r="I113" i="2" s="1"/>
  <c r="F11" i="3"/>
  <c r="F63" i="3"/>
  <c r="D11" i="2"/>
  <c r="F30" i="2"/>
  <c r="K12" i="2"/>
  <c r="F12" i="2"/>
  <c r="G35" i="3"/>
  <c r="G50" i="3"/>
  <c r="K134" i="2"/>
  <c r="K37" i="2"/>
  <c r="K73" i="2"/>
  <c r="G39" i="3"/>
  <c r="E57" i="2"/>
  <c r="J99" i="2"/>
  <c r="G55" i="3"/>
  <c r="G71" i="3"/>
  <c r="F44" i="4"/>
  <c r="J11" i="2"/>
  <c r="I63" i="2"/>
  <c r="F93" i="2"/>
  <c r="J103" i="2"/>
  <c r="J113" i="2"/>
  <c r="G25" i="3"/>
  <c r="F107" i="2"/>
  <c r="G63" i="3"/>
  <c r="G33" i="4"/>
  <c r="D57" i="2"/>
  <c r="D143" i="2" s="1"/>
  <c r="F51" i="2"/>
  <c r="I60" i="2"/>
  <c r="F37" i="2"/>
  <c r="K50" i="2"/>
  <c r="K28" i="2"/>
  <c r="K42" i="2"/>
  <c r="F21" i="2"/>
  <c r="K23" i="2"/>
  <c r="K33" i="2"/>
  <c r="F47" i="2"/>
  <c r="J60" i="2"/>
  <c r="K55" i="2"/>
  <c r="H286" i="29"/>
  <c r="J286" i="29" s="1"/>
  <c r="M286" i="29" s="1"/>
  <c r="H14" i="29"/>
  <c r="J14" i="29" s="1"/>
  <c r="N229" i="29"/>
  <c r="N228" i="29"/>
  <c r="N234" i="29"/>
  <c r="N366" i="29"/>
  <c r="N44" i="29"/>
  <c r="N61" i="29"/>
  <c r="N362" i="29"/>
  <c r="N363" i="29"/>
  <c r="N163" i="29"/>
  <c r="N178" i="29"/>
  <c r="N204" i="29"/>
  <c r="N223" i="29"/>
  <c r="N34" i="29"/>
  <c r="N38" i="29"/>
  <c r="N54" i="29"/>
  <c r="N60" i="29"/>
  <c r="N64" i="29"/>
  <c r="N73" i="29"/>
  <c r="N76" i="29"/>
  <c r="N106" i="29"/>
  <c r="N108" i="29"/>
  <c r="N110" i="29"/>
  <c r="N112" i="29"/>
  <c r="N114" i="29"/>
  <c r="N116" i="29"/>
  <c r="N118" i="29"/>
  <c r="N120" i="29"/>
  <c r="N122" i="29"/>
  <c r="N124" i="29"/>
  <c r="N128" i="29"/>
  <c r="N134" i="29"/>
  <c r="N140" i="29"/>
  <c r="N146" i="29"/>
  <c r="N152" i="29"/>
  <c r="N199" i="29"/>
  <c r="N208" i="29"/>
  <c r="N211" i="29"/>
  <c r="N215" i="29"/>
  <c r="N227" i="29"/>
  <c r="N101" i="29"/>
  <c r="N162" i="29"/>
  <c r="N164" i="29"/>
  <c r="N171" i="29"/>
  <c r="N179" i="29"/>
  <c r="N203" i="29"/>
  <c r="N220" i="29"/>
  <c r="N222" i="29"/>
  <c r="N238" i="29"/>
  <c r="N102" i="29"/>
  <c r="N161" i="29"/>
  <c r="N180" i="29"/>
  <c r="N221" i="29"/>
  <c r="N246" i="29"/>
  <c r="N107" i="29"/>
  <c r="N109" i="29"/>
  <c r="N111" i="29"/>
  <c r="N113" i="29"/>
  <c r="N117" i="29"/>
  <c r="N119" i="29"/>
  <c r="N121" i="29"/>
  <c r="N123" i="29"/>
  <c r="N125" i="29"/>
  <c r="N131" i="29"/>
  <c r="N137" i="29"/>
  <c r="N143" i="29"/>
  <c r="N149" i="29"/>
  <c r="N155" i="29"/>
  <c r="N290" i="29"/>
  <c r="N319" i="29"/>
  <c r="C44" i="4"/>
  <c r="K103" i="2"/>
  <c r="K63" i="2"/>
  <c r="K99" i="2"/>
  <c r="I99" i="2"/>
  <c r="E11" i="2"/>
  <c r="D59" i="2"/>
  <c r="E59" i="2"/>
  <c r="J63" i="2"/>
  <c r="D44" i="4"/>
  <c r="G10" i="4"/>
  <c r="I11" i="2"/>
  <c r="E143" i="2" l="1"/>
  <c r="F59" i="2"/>
  <c r="I140" i="2"/>
  <c r="F143" i="2"/>
  <c r="F129" i="2"/>
  <c r="I100" i="2"/>
  <c r="J100" i="2"/>
  <c r="H71" i="29"/>
  <c r="J72" i="29"/>
  <c r="M72" i="29" s="1"/>
  <c r="F32" i="3"/>
  <c r="D79" i="3"/>
  <c r="F77" i="3"/>
  <c r="G77" i="3"/>
  <c r="N98" i="29"/>
  <c r="M98" i="29"/>
  <c r="K11" i="2"/>
  <c r="N97" i="29"/>
  <c r="M97" i="29"/>
  <c r="N14" i="29"/>
  <c r="M14" i="29"/>
  <c r="N158" i="29"/>
  <c r="F57" i="2"/>
  <c r="K60" i="2"/>
  <c r="K100" i="2" s="1"/>
  <c r="J140" i="2"/>
  <c r="F11" i="2"/>
  <c r="N359" i="29"/>
  <c r="N213" i="29"/>
  <c r="N169" i="29"/>
  <c r="N174" i="29"/>
  <c r="N175" i="29"/>
  <c r="N367" i="29"/>
  <c r="N207" i="29"/>
  <c r="N226" i="29"/>
  <c r="N209" i="29"/>
  <c r="N365" i="29"/>
  <c r="N210" i="29"/>
  <c r="N225" i="29"/>
  <c r="N177" i="29"/>
  <c r="N198" i="29"/>
  <c r="N202" i="29"/>
  <c r="N371" i="29"/>
  <c r="N170" i="29"/>
  <c r="N370" i="29"/>
  <c r="N160" i="29"/>
  <c r="N206" i="29"/>
  <c r="N361" i="29"/>
  <c r="N233" i="29"/>
  <c r="N214" i="29"/>
  <c r="N219" i="29"/>
  <c r="N103" i="29"/>
  <c r="N201" i="29"/>
  <c r="N105" i="29"/>
  <c r="N205" i="29"/>
  <c r="N21" i="29"/>
  <c r="N241" i="29"/>
  <c r="N218" i="29"/>
  <c r="N43" i="29"/>
  <c r="N83" i="29"/>
  <c r="N196" i="29"/>
  <c r="N68" i="29"/>
  <c r="N30" i="29"/>
  <c r="N242" i="29"/>
  <c r="N237" i="29"/>
  <c r="N224" i="29"/>
  <c r="N176" i="29"/>
  <c r="N104" i="29"/>
  <c r="N26" i="29"/>
  <c r="N197" i="29"/>
  <c r="G32" i="3"/>
  <c r="G26" i="4"/>
  <c r="G44" i="4"/>
  <c r="I143" i="2" l="1"/>
  <c r="J143" i="2"/>
  <c r="K143" i="2" s="1"/>
  <c r="J71" i="29"/>
  <c r="M71" i="29" s="1"/>
  <c r="H79" i="29"/>
  <c r="J79" i="29" s="1"/>
  <c r="M79" i="29" s="1"/>
  <c r="H58" i="29"/>
  <c r="N159" i="29"/>
  <c r="K472" i="29"/>
  <c r="N232" i="29"/>
  <c r="N360" i="29"/>
  <c r="N53" i="29"/>
  <c r="N318" i="29"/>
  <c r="N63" i="29"/>
  <c r="N67" i="29"/>
  <c r="N25" i="29"/>
  <c r="N75" i="29"/>
  <c r="N217" i="29"/>
  <c r="N59" i="29"/>
  <c r="N194" i="29"/>
  <c r="N33" i="29"/>
  <c r="N72" i="29"/>
  <c r="N236" i="29"/>
  <c r="N289" i="29"/>
  <c r="N20" i="29"/>
  <c r="N200" i="29"/>
  <c r="N29" i="29"/>
  <c r="N42" i="29"/>
  <c r="N240" i="29"/>
  <c r="N37" i="29"/>
  <c r="N82" i="29"/>
  <c r="G79" i="3"/>
  <c r="F79" i="3"/>
  <c r="J58" i="29" l="1"/>
  <c r="M58" i="29" s="1"/>
  <c r="H13" i="29"/>
  <c r="L472" i="29"/>
  <c r="N195" i="29"/>
  <c r="N285" i="29"/>
  <c r="N19" i="29"/>
  <c r="N317" i="29"/>
  <c r="N52" i="29"/>
  <c r="N58" i="29"/>
  <c r="N231" i="29"/>
  <c r="N81" i="29"/>
  <c r="N173" i="29"/>
  <c r="N230" i="29"/>
  <c r="N41" i="29"/>
  <c r="N288" i="29"/>
  <c r="N71" i="29"/>
  <c r="H12" i="29" l="1"/>
  <c r="J12" i="29" s="1"/>
  <c r="H472" i="29"/>
  <c r="J13" i="29"/>
  <c r="M472" i="29"/>
  <c r="N472" i="29"/>
  <c r="N79" i="29"/>
  <c r="N287" i="29"/>
  <c r="N378" i="29"/>
  <c r="N57" i="29"/>
  <c r="N80" i="29"/>
  <c r="M13" i="29" l="1"/>
  <c r="N13" i="29"/>
  <c r="N12" i="29"/>
  <c r="M12" i="29"/>
  <c r="N286" i="29"/>
  <c r="G66" i="6" l="1"/>
  <c r="F66" i="6"/>
  <c r="G57" i="6"/>
  <c r="F57" i="6"/>
  <c r="G52" i="6"/>
  <c r="F52" i="6"/>
  <c r="G40" i="6"/>
  <c r="F40" i="6"/>
  <c r="G15" i="6"/>
  <c r="F15" i="6"/>
  <c r="F47" i="6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E25" i="5"/>
  <c r="D25" i="5"/>
  <c r="C25" i="5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E12" i="5"/>
  <c r="D12" i="5"/>
  <c r="C12" i="5"/>
  <c r="D68" i="8"/>
  <c r="D67" i="8" s="1"/>
  <c r="C68" i="8"/>
  <c r="C67" i="8" s="1"/>
  <c r="D62" i="8"/>
  <c r="D61" i="8" s="1"/>
  <c r="C62" i="8"/>
  <c r="C61" i="8" s="1"/>
  <c r="D52" i="8"/>
  <c r="C52" i="8"/>
  <c r="D47" i="8"/>
  <c r="C47" i="8"/>
  <c r="D25" i="8"/>
  <c r="C25" i="8"/>
  <c r="D12" i="8"/>
  <c r="C12" i="8"/>
  <c r="D57" i="8" l="1"/>
  <c r="D43" i="8"/>
  <c r="F63" i="6"/>
  <c r="E42" i="5"/>
  <c r="G47" i="6"/>
  <c r="C57" i="8"/>
  <c r="C42" i="5"/>
  <c r="F74" i="6"/>
  <c r="C43" i="8"/>
  <c r="D73" i="8"/>
  <c r="D75" i="8" s="1"/>
  <c r="D79" i="8" s="1"/>
  <c r="C77" i="8" s="1"/>
  <c r="G63" i="6"/>
  <c r="F25" i="5"/>
  <c r="G25" i="5" s="1"/>
  <c r="F12" i="5"/>
  <c r="G12" i="5" s="1"/>
  <c r="D42" i="5"/>
  <c r="C73" i="8"/>
  <c r="G27" i="5"/>
  <c r="C75" i="8" l="1"/>
  <c r="G74" i="6"/>
  <c r="G42" i="5"/>
  <c r="F42" i="5"/>
  <c r="C79" i="8"/>
  <c r="N34" i="20"/>
  <c r="N267" i="29" l="1"/>
  <c r="N273" i="29"/>
  <c r="N266" i="29"/>
  <c r="N269" i="29"/>
  <c r="N265" i="29"/>
</calcChain>
</file>

<file path=xl/sharedStrings.xml><?xml version="1.0" encoding="utf-8"?>
<sst xmlns="http://schemas.openxmlformats.org/spreadsheetml/2006/main" count="8363" uniqueCount="2920">
  <si>
    <r>
      <t xml:space="preserve">Cuenta </t>
    </r>
    <r>
      <rPr>
        <sz val="8"/>
        <rFont val="Lato"/>
        <family val="2"/>
      </rPr>
      <t>(3)</t>
    </r>
  </si>
  <si>
    <r>
      <t xml:space="preserve">Clave Presupuestaria </t>
    </r>
    <r>
      <rPr>
        <sz val="8"/>
        <rFont val="Lato"/>
        <family val="2"/>
      </rPr>
      <t>(3)</t>
    </r>
  </si>
  <si>
    <r>
      <t>Identificación de la Obra</t>
    </r>
    <r>
      <rPr>
        <sz val="10"/>
        <rFont val="Lato"/>
        <family val="2"/>
      </rPr>
      <t xml:space="preserve"> </t>
    </r>
    <r>
      <rPr>
        <sz val="8"/>
        <rFont val="Lato"/>
        <family val="2"/>
      </rPr>
      <t>(4)</t>
    </r>
  </si>
  <si>
    <r>
      <t xml:space="preserve">Núm. Contrato
</t>
    </r>
    <r>
      <rPr>
        <sz val="8"/>
        <rFont val="Lato"/>
        <family val="2"/>
      </rPr>
      <t>(5)</t>
    </r>
  </si>
  <si>
    <r>
      <t xml:space="preserve">Ubicación de la Obra </t>
    </r>
    <r>
      <rPr>
        <sz val="8"/>
        <rFont val="Lato"/>
        <family val="2"/>
      </rPr>
      <t>(6)</t>
    </r>
  </si>
  <si>
    <r>
      <t>Fecha de Inicio</t>
    </r>
    <r>
      <rPr>
        <b/>
        <sz val="8"/>
        <rFont val="Lato"/>
        <family val="2"/>
      </rPr>
      <t xml:space="preserve"> </t>
    </r>
    <r>
      <rPr>
        <sz val="8"/>
        <rFont val="Lato"/>
        <family val="2"/>
      </rPr>
      <t>(7)</t>
    </r>
  </si>
  <si>
    <r>
      <t xml:space="preserve">Fecha de Término </t>
    </r>
    <r>
      <rPr>
        <sz val="8"/>
        <rFont val="Lato"/>
        <family val="2"/>
      </rPr>
      <t>(8)</t>
    </r>
  </si>
  <si>
    <r>
      <t xml:space="preserve">Tipo de Ejecución </t>
    </r>
    <r>
      <rPr>
        <sz val="8"/>
        <rFont val="Lato"/>
        <family val="2"/>
      </rPr>
      <t>(9)</t>
    </r>
  </si>
  <si>
    <r>
      <t xml:space="preserve">Bienes Propios </t>
    </r>
    <r>
      <rPr>
        <sz val="8"/>
        <rFont val="Lato"/>
        <family val="2"/>
      </rPr>
      <t>(10)</t>
    </r>
  </si>
  <si>
    <r>
      <t xml:space="preserve">Avance </t>
    </r>
    <r>
      <rPr>
        <sz val="8"/>
        <rFont val="Lato"/>
        <family val="2"/>
      </rPr>
      <t>(11)</t>
    </r>
  </si>
  <si>
    <r>
      <t xml:space="preserve">Fuente de Financiamiento  </t>
    </r>
    <r>
      <rPr>
        <sz val="8"/>
        <rFont val="Lato"/>
        <family val="2"/>
      </rPr>
      <t>(12)</t>
    </r>
  </si>
  <si>
    <t>OBRA</t>
  </si>
  <si>
    <t>Físico %</t>
  </si>
  <si>
    <t>Financiero %</t>
  </si>
  <si>
    <t>Clave</t>
  </si>
  <si>
    <t>Concepto</t>
  </si>
  <si>
    <t>Importe</t>
  </si>
  <si>
    <t>Total  (13)</t>
  </si>
  <si>
    <t>Concepto (3)</t>
  </si>
  <si>
    <t>Inversiones Financieras y Otras Provisiones</t>
  </si>
  <si>
    <t>Participaciones y Aportaciones</t>
  </si>
  <si>
    <t>Deuda Pública</t>
  </si>
  <si>
    <t>Fondo Estatal de Fortalecimiento Municipal (FEFOM)</t>
  </si>
  <si>
    <t>Programa de Acciones para el Desarrollo (PAD)</t>
  </si>
  <si>
    <t>Recursos del CEDIPIEM</t>
  </si>
  <si>
    <t>Recursos del Sistema DIFEM</t>
  </si>
  <si>
    <t>Fondo de Estabilización de los Ingresos de las Entidades Federativas (FEIEF)</t>
  </si>
  <si>
    <t>Rezagos</t>
  </si>
  <si>
    <r>
      <t xml:space="preserve">Concepto </t>
    </r>
    <r>
      <rPr>
        <sz val="8"/>
        <rFont val="Lato"/>
        <family val="2"/>
      </rPr>
      <t xml:space="preserve"> (3)</t>
    </r>
  </si>
  <si>
    <t>Flujos de Efectivo de las Actividades de Operación</t>
  </si>
  <si>
    <t>Origen (5)</t>
  </si>
  <si>
    <t>Impuestos</t>
  </si>
  <si>
    <t>Cuotas y Aportaciones de Seguridad Social</t>
  </si>
  <si>
    <t>Contribuciones de  Mejoras</t>
  </si>
  <si>
    <t>Derechos</t>
  </si>
  <si>
    <t>Productos de Tipo Corriente</t>
  </si>
  <si>
    <t>Aprovechamientos de Tipo Corriente</t>
  </si>
  <si>
    <t>Ingresos por Ventas de Bienes y Servicios</t>
  </si>
  <si>
    <t>Ingresos no Comprendidos en los Numerales Anteriores Causados en Ejercicios Fiscales Anteriores Pendientes de Liquidación o Pago</t>
  </si>
  <si>
    <t>Transferencias, Asignaciones, Subsidios y Otras Ayudas</t>
  </si>
  <si>
    <t>Otros Orígenes de Operación</t>
  </si>
  <si>
    <t>Aplicación (6)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</si>
  <si>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</si>
  <si>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</si>
  <si>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</si>
  <si>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</si>
  <si>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</si>
  <si>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</si>
  <si>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</si>
  <si>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</si>
  <si>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</si>
  <si>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</si>
  <si>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</si>
  <si>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</si>
  <si>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</si>
  <si>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</si>
  <si>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</si>
  <si>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</si>
  <si>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</si>
  <si>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</si>
  <si>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Origen</t>
  </si>
  <si>
    <t>Bienes Inmuebles, Infraestructura y Construcciones en Proceso</t>
  </si>
  <si>
    <t>Bienes Muebles</t>
  </si>
  <si>
    <t>Otros Orígenes de Inversión</t>
  </si>
  <si>
    <t>Aplicación</t>
  </si>
  <si>
    <t>Otras Aplicaciones de Inversión</t>
  </si>
  <si>
    <t>Flujos Netos de Efectivo de las Actividades de Inversión</t>
  </si>
  <si>
    <t>Flujo de Efectivo por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</si>
  <si>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</si>
  <si>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</si>
  <si>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</si>
  <si>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</si>
  <si>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</si>
  <si>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</si>
  <si>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</si>
  <si>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</si>
  <si>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</si>
  <si>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</si>
  <si>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</t>
  </si>
  <si>
    <r>
      <t xml:space="preserve">Concepto    </t>
    </r>
    <r>
      <rPr>
        <sz val="8"/>
        <rFont val="Lato"/>
        <family val="2"/>
      </rPr>
      <t xml:space="preserve"> (3)</t>
    </r>
  </si>
  <si>
    <r>
      <t xml:space="preserve">Saldo Inicial  </t>
    </r>
    <r>
      <rPr>
        <sz val="8"/>
        <rFont val="Lato"/>
        <family val="2"/>
      </rPr>
      <t xml:space="preserve"> (4)                                        </t>
    </r>
    <r>
      <rPr>
        <b/>
        <sz val="8"/>
        <rFont val="Lato"/>
        <family val="2"/>
      </rPr>
      <t xml:space="preserve"> </t>
    </r>
  </si>
  <si>
    <r>
      <t xml:space="preserve">Cargos del Período </t>
    </r>
    <r>
      <rPr>
        <sz val="8"/>
        <rFont val="Lato"/>
        <family val="2"/>
      </rPr>
      <t>(5)</t>
    </r>
    <r>
      <rPr>
        <b/>
        <sz val="8"/>
        <rFont val="Lato"/>
        <family val="2"/>
      </rPr>
      <t xml:space="preserve"> </t>
    </r>
    <r>
      <rPr>
        <b/>
        <sz val="9"/>
        <rFont val="Lato"/>
        <family val="2"/>
      </rPr>
      <t xml:space="preserve">  </t>
    </r>
    <r>
      <rPr>
        <sz val="8"/>
        <rFont val="Lato"/>
        <family val="2"/>
      </rPr>
      <t xml:space="preserve"> </t>
    </r>
  </si>
  <si>
    <r>
      <t xml:space="preserve">Abonos del Período </t>
    </r>
    <r>
      <rPr>
        <sz val="8"/>
        <rFont val="Lato"/>
        <family val="2"/>
      </rPr>
      <t xml:space="preserve">(6)    </t>
    </r>
    <r>
      <rPr>
        <b/>
        <sz val="9"/>
        <rFont val="Lato"/>
        <family val="2"/>
      </rPr>
      <t xml:space="preserve">  </t>
    </r>
  </si>
  <si>
    <r>
      <t>Saldo Final</t>
    </r>
    <r>
      <rPr>
        <b/>
        <sz val="5"/>
        <rFont val="Lato"/>
        <family val="2"/>
      </rPr>
      <t xml:space="preserve"> </t>
    </r>
    <r>
      <rPr>
        <sz val="8"/>
        <rFont val="Lato"/>
        <family val="2"/>
      </rPr>
      <t xml:space="preserve">  (7)                    </t>
    </r>
    <r>
      <rPr>
        <b/>
        <sz val="8"/>
        <rFont val="Lato"/>
        <family val="2"/>
      </rPr>
      <t xml:space="preserve"> </t>
    </r>
  </si>
  <si>
    <r>
      <t xml:space="preserve">Variación del Período </t>
    </r>
    <r>
      <rPr>
        <sz val="8"/>
        <rFont val="Lato"/>
        <family val="2"/>
      </rPr>
      <t xml:space="preserve">(8)              </t>
    </r>
  </si>
  <si>
    <t>4=(1+2-3)</t>
  </si>
  <si>
    <t>(4-1)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</si>
  <si>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</si>
  <si>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</si>
  <si>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</si>
  <si>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</si>
  <si>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</si>
  <si>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</si>
  <si>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</si>
  <si>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</si>
  <si>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</si>
  <si>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</si>
  <si>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</si>
  <si>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</si>
  <si>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</si>
  <si>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</si>
  <si>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</si>
  <si>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</si>
  <si>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</si>
  <si>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 xml:space="preserve">Total del Activo </t>
    </r>
    <r>
      <rPr>
        <sz val="8"/>
        <rFont val="Lato"/>
        <family val="2"/>
      </rPr>
      <t>(9)</t>
    </r>
  </si>
  <si>
    <r>
      <t xml:space="preserve">Denominación de las Deudas </t>
    </r>
    <r>
      <rPr>
        <sz val="8"/>
        <color indexed="8"/>
        <rFont val="Lato"/>
        <family val="2"/>
      </rPr>
      <t>(3)</t>
    </r>
  </si>
  <si>
    <r>
      <t>Moneda de Contratación</t>
    </r>
    <r>
      <rPr>
        <sz val="8"/>
        <color indexed="8"/>
        <rFont val="Lato"/>
        <family val="2"/>
      </rPr>
      <t xml:space="preserve"> (4)</t>
    </r>
  </si>
  <si>
    <r>
      <t xml:space="preserve">Institución o País Acreedor </t>
    </r>
    <r>
      <rPr>
        <sz val="8"/>
        <color indexed="8"/>
        <rFont val="Lato"/>
        <family val="2"/>
      </rPr>
      <t>(5)</t>
    </r>
  </si>
  <si>
    <r>
      <t xml:space="preserve">Saldo Inicial del Período </t>
    </r>
    <r>
      <rPr>
        <sz val="8"/>
        <color indexed="8"/>
        <rFont val="Lato"/>
        <family val="2"/>
      </rPr>
      <t>(6)</t>
    </r>
    <r>
      <rPr>
        <b/>
        <sz val="11"/>
        <color indexed="8"/>
        <rFont val="Lato"/>
        <family val="2"/>
      </rPr>
      <t xml:space="preserve"> </t>
    </r>
  </si>
  <si>
    <r>
      <t xml:space="preserve">Saldo Final del Período </t>
    </r>
    <r>
      <rPr>
        <sz val="8"/>
        <color indexed="8"/>
        <rFont val="Lato"/>
        <family val="2"/>
      </rPr>
      <t>(7)</t>
    </r>
  </si>
  <si>
    <t>Corto Plazo</t>
  </si>
  <si>
    <t>Deuda Interna</t>
  </si>
  <si>
    <t>Instituciones de Crédito:</t>
  </si>
  <si>
    <t xml:space="preserve"> </t>
  </si>
  <si>
    <t>Títulos y Valores</t>
  </si>
  <si>
    <t>Arrendamientos Financieros</t>
  </si>
  <si>
    <t>Deuda Externa</t>
  </si>
  <si>
    <t>Organismos Financieros Internacionales</t>
  </si>
  <si>
    <t>Deuda Bilateral</t>
  </si>
  <si>
    <r>
      <t>Subtotal  Corto Plazo</t>
    </r>
    <r>
      <rPr>
        <sz val="11"/>
        <color indexed="8"/>
        <rFont val="Lato"/>
        <family val="2"/>
      </rPr>
      <t xml:space="preserve"> </t>
    </r>
    <r>
      <rPr>
        <sz val="8"/>
        <color indexed="8"/>
        <rFont val="Lato"/>
        <family val="2"/>
      </rPr>
      <t>(8)</t>
    </r>
  </si>
  <si>
    <t>Largo Plazo</t>
  </si>
  <si>
    <t>Subtotal  Largo Plazo (9)</t>
  </si>
  <si>
    <r>
      <t xml:space="preserve">Otros Pasivos: </t>
    </r>
    <r>
      <rPr>
        <sz val="8"/>
        <color indexed="8"/>
        <rFont val="Lato"/>
        <family val="2"/>
      </rPr>
      <t>(10)</t>
    </r>
  </si>
  <si>
    <r>
      <t xml:space="preserve"> Total Deuda y Otros Pasivos </t>
    </r>
    <r>
      <rPr>
        <sz val="8"/>
        <color indexed="8"/>
        <rFont val="Lato"/>
        <family val="2"/>
      </rPr>
      <t>(11)</t>
    </r>
  </si>
  <si>
    <r>
      <t xml:space="preserve">Nombre de la Entidad Municipal </t>
    </r>
    <r>
      <rPr>
        <sz val="8"/>
        <color indexed="8"/>
        <rFont val="Lato"/>
        <family val="2"/>
      </rPr>
      <t>(1)</t>
    </r>
  </si>
  <si>
    <t>Notas a los Estados Financieros</t>
  </si>
  <si>
    <r>
      <t xml:space="preserve">Periodo del _____ al _____ de _____ </t>
    </r>
    <r>
      <rPr>
        <sz val="8"/>
        <color indexed="8"/>
        <rFont val="Lato"/>
        <family val="2"/>
      </rPr>
      <t>(2)</t>
    </r>
  </si>
  <si>
    <t>A) Notas de Desglose</t>
  </si>
  <si>
    <t>I. Notas al Estado de Situación Financiera</t>
  </si>
  <si>
    <t>Activo</t>
  </si>
  <si>
    <r>
      <t>Efectivo y Equivalentes</t>
    </r>
    <r>
      <rPr>
        <sz val="8"/>
        <color indexed="8"/>
        <rFont val="Lato"/>
        <family val="2"/>
      </rPr>
      <t xml:space="preserve"> (3)</t>
    </r>
  </si>
  <si>
    <t>.</t>
  </si>
  <si>
    <r>
      <t xml:space="preserve">Derechos a recibir Efectivo y Equivalentes y Bienes o Servicios a Recibir </t>
    </r>
    <r>
      <rPr>
        <sz val="8"/>
        <color indexed="8"/>
        <rFont val="Lato"/>
        <family val="2"/>
      </rPr>
      <t>(4)</t>
    </r>
  </si>
  <si>
    <r>
      <t>Bienes Disponibles para su Transformación o Consumo</t>
    </r>
    <r>
      <rPr>
        <sz val="8"/>
        <color indexed="8"/>
        <rFont val="Lato"/>
        <family val="2"/>
      </rPr>
      <t xml:space="preserve"> (5)</t>
    </r>
  </si>
  <si>
    <r>
      <t>Inversiones Financieras</t>
    </r>
    <r>
      <rPr>
        <sz val="8"/>
        <color indexed="8"/>
        <rFont val="Lato"/>
        <family val="2"/>
      </rPr>
      <t xml:space="preserve"> (6)</t>
    </r>
  </si>
  <si>
    <r>
      <t>Bienes Muebles, Inmuebles e Intangibles</t>
    </r>
    <r>
      <rPr>
        <sz val="8"/>
        <color indexed="8"/>
        <rFont val="Lato"/>
        <family val="2"/>
      </rPr>
      <t xml:space="preserve"> (7)</t>
    </r>
  </si>
  <si>
    <r>
      <t>Estimaciones y Deterioros</t>
    </r>
    <r>
      <rPr>
        <sz val="8"/>
        <color indexed="8"/>
        <rFont val="Lato"/>
        <family val="2"/>
      </rPr>
      <t xml:space="preserve"> (8)</t>
    </r>
  </si>
  <si>
    <r>
      <t xml:space="preserve">Otros Activos </t>
    </r>
    <r>
      <rPr>
        <sz val="8"/>
        <color indexed="8"/>
        <rFont val="Lato"/>
        <family val="2"/>
      </rPr>
      <t>(9)</t>
    </r>
  </si>
  <si>
    <r>
      <t xml:space="preserve">Pasivo </t>
    </r>
    <r>
      <rPr>
        <sz val="8"/>
        <color indexed="8"/>
        <rFont val="Lato"/>
        <family val="2"/>
      </rPr>
      <t>(10)</t>
    </r>
  </si>
  <si>
    <t>II. Notas al Estado de Actividades</t>
  </si>
  <si>
    <r>
      <t xml:space="preserve">Ingresos de Gestión </t>
    </r>
    <r>
      <rPr>
        <sz val="8"/>
        <color indexed="8"/>
        <rFont val="Lato"/>
        <family val="2"/>
      </rPr>
      <t>(11)</t>
    </r>
  </si>
  <si>
    <r>
      <t xml:space="preserve">Participaciones, Aportaciones, Convenios, Incentivos Derivados de la Colaboración Fiscal, Fondos Distintos de Aportaciones, Transferencias, Asignaciones, Subsidios y Subvenciones, y Pensiones y Jubilaciones </t>
    </r>
    <r>
      <rPr>
        <sz val="8"/>
        <color indexed="8"/>
        <rFont val="Lato"/>
        <family val="2"/>
      </rPr>
      <t>(12)</t>
    </r>
  </si>
  <si>
    <r>
      <t xml:space="preserve">Otros Ingresos y Beneficios </t>
    </r>
    <r>
      <rPr>
        <sz val="8"/>
        <color indexed="8"/>
        <rFont val="Lato"/>
        <family val="2"/>
      </rPr>
      <t>(13)</t>
    </r>
  </si>
  <si>
    <r>
      <t xml:space="preserve">Gastos y Otras Pérdidas </t>
    </r>
    <r>
      <rPr>
        <sz val="8"/>
        <color indexed="8"/>
        <rFont val="Lato"/>
        <family val="2"/>
      </rPr>
      <t>(14)</t>
    </r>
  </si>
  <si>
    <r>
      <t xml:space="preserve">III. Notas al Estado de Variación en la Hacienda Pública </t>
    </r>
    <r>
      <rPr>
        <sz val="8"/>
        <color indexed="8"/>
        <rFont val="Lato"/>
        <family val="2"/>
      </rPr>
      <t>(15)</t>
    </r>
  </si>
  <si>
    <r>
      <t>IV. Notas al Estado de Flujos de Efectivo</t>
    </r>
    <r>
      <rPr>
        <sz val="8"/>
        <color indexed="8"/>
        <rFont val="Lato"/>
        <family val="2"/>
      </rPr>
      <t xml:space="preserve"> (16)</t>
    </r>
  </si>
  <si>
    <r>
      <t xml:space="preserve">V. Conciliación entre los Ingresos Presupuestarios y Contables, así como entre los Egresos Presupuestarios y los Gastos Contables </t>
    </r>
    <r>
      <rPr>
        <sz val="8"/>
        <color indexed="8"/>
        <rFont val="Lato"/>
        <family val="2"/>
      </rPr>
      <t>(17)</t>
    </r>
  </si>
  <si>
    <r>
      <t xml:space="preserve">Periodo del _____ al _____ de ____ </t>
    </r>
    <r>
      <rPr>
        <sz val="8"/>
        <color indexed="8"/>
        <rFont val="Lato"/>
        <family val="2"/>
      </rPr>
      <t>(2)</t>
    </r>
  </si>
  <si>
    <t>B) Notas de Memoria (Cuentas de Orden)</t>
  </si>
  <si>
    <r>
      <t>Cuentas de Orden Contables y Presupuestarias</t>
    </r>
    <r>
      <rPr>
        <sz val="8"/>
        <color indexed="8"/>
        <rFont val="Lato"/>
        <family val="2"/>
      </rPr>
      <t xml:space="preserve"> (3)</t>
    </r>
  </si>
  <si>
    <t>Contables:</t>
  </si>
  <si>
    <t>Valores</t>
  </si>
  <si>
    <t>Emisión de obligaciones</t>
  </si>
  <si>
    <t>Avales y Garantías</t>
  </si>
  <si>
    <t>Juicios</t>
  </si>
  <si>
    <t>Contratos para Inversión Mediante Proyectos para Prestación de Servicios (PPS) y Similares</t>
  </si>
  <si>
    <t>Bienes en concesión y en comodato</t>
  </si>
  <si>
    <t>Presupuestarias:</t>
  </si>
  <si>
    <t>Cuentas de Ingresos</t>
  </si>
  <si>
    <t>Cuentas de Egresos</t>
  </si>
  <si>
    <t>C) Notas de Gestión Administrativa</t>
  </si>
  <si>
    <r>
      <t>Introducción</t>
    </r>
    <r>
      <rPr>
        <sz val="8"/>
        <color indexed="8"/>
        <rFont val="Lato"/>
        <family val="2"/>
      </rPr>
      <t xml:space="preserve"> (3)</t>
    </r>
  </si>
  <si>
    <t>Panorama Económico  y Financiero(4)</t>
  </si>
  <si>
    <r>
      <t xml:space="preserve">Autorización e Historia </t>
    </r>
    <r>
      <rPr>
        <sz val="8"/>
        <color indexed="8"/>
        <rFont val="Lato"/>
        <family val="2"/>
      </rPr>
      <t>(5)</t>
    </r>
  </si>
  <si>
    <r>
      <t xml:space="preserve">Organización y Objeto Social </t>
    </r>
    <r>
      <rPr>
        <sz val="8"/>
        <color indexed="8"/>
        <rFont val="Lato"/>
        <family val="2"/>
      </rPr>
      <t>(6)</t>
    </r>
  </si>
  <si>
    <r>
      <t xml:space="preserve">Bases de Preparación de los Estados Financieros </t>
    </r>
    <r>
      <rPr>
        <sz val="8"/>
        <color indexed="8"/>
        <rFont val="Lato"/>
        <family val="2"/>
      </rPr>
      <t>(7)</t>
    </r>
  </si>
  <si>
    <r>
      <t xml:space="preserve">Políticas de Contabilidad Significativas </t>
    </r>
    <r>
      <rPr>
        <sz val="8"/>
        <color indexed="8"/>
        <rFont val="Lato"/>
        <family val="2"/>
      </rPr>
      <t>(8)</t>
    </r>
  </si>
  <si>
    <r>
      <t>Reporte Analítico del Activo</t>
    </r>
    <r>
      <rPr>
        <sz val="8"/>
        <color indexed="8"/>
        <rFont val="Lato"/>
        <family val="2"/>
      </rPr>
      <t xml:space="preserve"> (9)</t>
    </r>
  </si>
  <si>
    <r>
      <t>Fideicomisos, Mandatos y Contratos Análogos</t>
    </r>
    <r>
      <rPr>
        <sz val="8"/>
        <color indexed="8"/>
        <rFont val="Lato"/>
        <family val="2"/>
      </rPr>
      <t xml:space="preserve"> (10)</t>
    </r>
  </si>
  <si>
    <r>
      <t xml:space="preserve">Reporte de la Recaudación </t>
    </r>
    <r>
      <rPr>
        <sz val="8"/>
        <color indexed="8"/>
        <rFont val="Lato"/>
        <family val="2"/>
      </rPr>
      <t>(11)</t>
    </r>
  </si>
  <si>
    <r>
      <t xml:space="preserve">Información sobre la Deuda y el Reporte Analítico de la Deuda </t>
    </r>
    <r>
      <rPr>
        <sz val="8"/>
        <color indexed="8"/>
        <rFont val="Lato"/>
        <family val="2"/>
      </rPr>
      <t>(12)</t>
    </r>
  </si>
  <si>
    <r>
      <t xml:space="preserve">Calificaciones Otorgadas </t>
    </r>
    <r>
      <rPr>
        <sz val="8"/>
        <color indexed="8"/>
        <rFont val="Lato"/>
        <family val="2"/>
      </rPr>
      <t>(13)</t>
    </r>
  </si>
  <si>
    <r>
      <t xml:space="preserve">Proceso de Mejora </t>
    </r>
    <r>
      <rPr>
        <sz val="8"/>
        <color indexed="8"/>
        <rFont val="Lato"/>
        <family val="2"/>
      </rPr>
      <t>(14)</t>
    </r>
  </si>
  <si>
    <r>
      <t xml:space="preserve">Información por Segmentos </t>
    </r>
    <r>
      <rPr>
        <sz val="8"/>
        <color indexed="8"/>
        <rFont val="Lato"/>
        <family val="2"/>
      </rPr>
      <t>(15)</t>
    </r>
  </si>
  <si>
    <r>
      <t>Eventos Posteriores al Cierre</t>
    </r>
    <r>
      <rPr>
        <sz val="8"/>
        <color indexed="8"/>
        <rFont val="Lato"/>
        <family val="2"/>
      </rPr>
      <t xml:space="preserve"> (16)</t>
    </r>
  </si>
  <si>
    <r>
      <t xml:space="preserve">Partes Relacionadas </t>
    </r>
    <r>
      <rPr>
        <sz val="8"/>
        <color indexed="8"/>
        <rFont val="Lato"/>
        <family val="2"/>
      </rPr>
      <t>(17)</t>
    </r>
  </si>
  <si>
    <r>
      <t xml:space="preserve">Responsabilidad Sobre la Presentación Razonable de la Información Contable </t>
    </r>
    <r>
      <rPr>
        <sz val="8"/>
        <color indexed="8"/>
        <rFont val="Lato"/>
        <family val="2"/>
      </rPr>
      <t>(18)</t>
    </r>
  </si>
  <si>
    <t>(Cifras en Pesos)</t>
  </si>
  <si>
    <t>Total</t>
  </si>
  <si>
    <t>TOTAL</t>
  </si>
  <si>
    <t>Otros</t>
  </si>
  <si>
    <t>Cuenta (3)</t>
  </si>
  <si>
    <t>Nombre de la Cuenta (3)</t>
  </si>
  <si>
    <t>Año (4)</t>
  </si>
  <si>
    <t>Variación (5)</t>
  </si>
  <si>
    <t>ACTIVO</t>
  </si>
  <si>
    <t>PASIVO</t>
  </si>
  <si>
    <t>Pasivo Circulante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</si>
  <si>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</si>
  <si>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</si>
  <si>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</si>
  <si>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</si>
  <si>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</si>
  <si>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 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</si>
  <si>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</si>
  <si>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</si>
  <si>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</si>
  <si>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</si>
  <si>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</si>
  <si>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</si>
  <si>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</si>
  <si>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</si>
  <si>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</si>
  <si>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Devoluciones de la Ley de Ingresos por Pagar a Corto Plazo</t>
  </si>
  <si>
    <t>Otras Cuentas por Pagar a Corto Plazo</t>
  </si>
  <si>
    <t>Inversiones  Financieras de Corto Plazo</t>
  </si>
  <si>
    <t>Cuentas por Cobrar a 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</si>
  <si>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</si>
  <si>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</si>
  <si>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</si>
  <si>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</si>
  <si>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</si>
  <si>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</si>
  <si>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</si>
  <si>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 Corto Plazo</t>
  </si>
  <si>
    <t>Otros Derechos a  Recibir Efectivo o Equivalentes a  Corto Plazo</t>
  </si>
  <si>
    <t>Porción a Corto Plazo de la Deuda Pública a Largo Plazo</t>
  </si>
  <si>
    <t>Porción a Corto Plazo de la Deuda Pública Interna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</si>
  <si>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</si>
  <si>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</si>
  <si>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</si>
  <si>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</si>
  <si>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Anticipo a Proveedores por Adquisición de Bienes Intangibles a Corto Plazo</t>
  </si>
  <si>
    <t>Títulos y Valores a Corto Plazo</t>
  </si>
  <si>
    <t>Anticipo a Contratistas por Obras Públicas a Corto Plazo</t>
  </si>
  <si>
    <t>Títulos y Valores de la Deuda Pública Interna a Corto Plazo</t>
  </si>
  <si>
    <t>Otros Derechos a  Recibir Bienes o Servicios a Corto Plazo</t>
  </si>
  <si>
    <t>Títulos y Valores de la Deuda Pública Externa a Corto Plazo</t>
  </si>
  <si>
    <t>Pasivos Diferidos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</si>
  <si>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</si>
  <si>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</si>
  <si>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</si>
  <si>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</si>
  <si>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</si>
  <si>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</si>
  <si>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Materiales y Suministros para Producción</t>
  </si>
  <si>
    <t>Bienes en Tránsito</t>
  </si>
  <si>
    <t>Fondos y Bienes de Terceros en Administración y/o Garantía a Corto Plazo</t>
  </si>
  <si>
    <t>Fondos en Garantía a Corto Plazo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</si>
  <si>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</si>
  <si>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</si>
  <si>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</si>
  <si>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</si>
  <si>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</si>
  <si>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</si>
  <si>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</si>
  <si>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</si>
  <si>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</si>
  <si>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</si>
  <si>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</si>
  <si>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</si>
  <si>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</si>
  <si>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</si>
  <si>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</si>
  <si>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</si>
  <si>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</si>
  <si>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Total Activo Circulante</t>
  </si>
  <si>
    <t>Recaudación por Participar</t>
  </si>
  <si>
    <t>Otros Pasivos Circulantes</t>
  </si>
  <si>
    <t>Total Pasivo Circulante</t>
  </si>
  <si>
    <t>Inversiones a Largo Plazo</t>
  </si>
  <si>
    <t>Títulos y Valores a Largo Plazo</t>
  </si>
  <si>
    <t>Fideicomisos, Mandatos y Contratos Análogos</t>
  </si>
  <si>
    <t>Pasivo no Circulante</t>
  </si>
  <si>
    <t>Participaciones y Aportaciones de Capital</t>
  </si>
  <si>
    <t>Cuentas por Pagar a Largo Plazo</t>
  </si>
  <si>
    <t>Proveedores por Pagar a Largo Plazo</t>
  </si>
  <si>
    <t>Contratistas por Obras Públicas por Pagar a Largo Plazo</t>
  </si>
  <si>
    <t>Documentos por Cobrar a Largo Plazo</t>
  </si>
  <si>
    <t>Deudores Diversos a Largo Plazo</t>
  </si>
  <si>
    <t>Documentos por Pagar a Largo Plazo</t>
  </si>
  <si>
    <t>Ingresos por Recuperar a Largo Plazo</t>
  </si>
  <si>
    <t>Documentos Comerciales por Pagar a Largo Plazo</t>
  </si>
  <si>
    <t>Préstamos Otorgados a Largo Plazo</t>
  </si>
  <si>
    <t>Documentos con Contratistas por Obras Públicas por Pagar a Largo Plazo</t>
  </si>
  <si>
    <t>Otros Derechos a Recibir Efectivo o Equivalentes a Largo Plazo</t>
  </si>
  <si>
    <t>Otros Documentos por Pagar a Largo Plazo</t>
  </si>
  <si>
    <t>Deuda Pública a Largo Plazo</t>
  </si>
  <si>
    <t xml:space="preserve">Terrenos </t>
  </si>
  <si>
    <t>Títulos y Valores de la Deuda Pública Interna a Largo Plazo</t>
  </si>
  <si>
    <t>Viviendas</t>
  </si>
  <si>
    <t>Títulos y Valores de la Deuda Pública Externa a Largo Plazo</t>
  </si>
  <si>
    <t>Edificios no Habitacionales</t>
  </si>
  <si>
    <t>Préstamos de la Deuda Pública Interna por Pagar a Largo Plazo</t>
  </si>
  <si>
    <t>Infraestructura</t>
  </si>
  <si>
    <t>Préstamos de la Deuda Pública Externa por Pagar a Largo Plazo</t>
  </si>
  <si>
    <t>Construcciones en Proceso en Bienes del Dominio Público</t>
  </si>
  <si>
    <t>Arrendamiento Financiero por Pagar a Largo Plazo</t>
  </si>
  <si>
    <t>Construcciones en Proceso en Bienes Propios</t>
  </si>
  <si>
    <t>Otros Bienes Inmuebles</t>
  </si>
  <si>
    <t>Pasivos Diferidos a Largo Plazo</t>
  </si>
  <si>
    <t>Créditos Diferidos a Largo Plazo</t>
  </si>
  <si>
    <t>Intereses Cobrados por Adelantado a Largo Plazo</t>
  </si>
  <si>
    <t>Mobiliario y Equipo de Administración</t>
  </si>
  <si>
    <t>Otros Pasivos Diferidos a Largo Plazo</t>
  </si>
  <si>
    <t>Mobiliario y Equipo Educacional y Recreativo</t>
  </si>
  <si>
    <t>Equipo e Instrumental Médico y de Laboratorio</t>
  </si>
  <si>
    <t>Fondos y Bienes de Terceros en Garantía y/o Administración a Largo Plazo</t>
  </si>
  <si>
    <t>Vehículos y Equipo de Transporte</t>
  </si>
  <si>
    <t>Fondos en Garantía a Largo Plazo</t>
  </si>
  <si>
    <t>Equipo de Defensa y Seguridad</t>
  </si>
  <si>
    <t>Fondos en Administración a Largo Plazo</t>
  </si>
  <si>
    <t>Maquinaria, Otros Equipos y Herramientas</t>
  </si>
  <si>
    <t>Fondos Contingentes a Largo Plazo</t>
  </si>
  <si>
    <t>Colecciones, Obras de Arte y Objetos Valiosos</t>
  </si>
  <si>
    <t>Fondos de Fideicomisos, Mandatos y Contratos Análogos a Largo Plazo</t>
  </si>
  <si>
    <t>Activos Biológicos</t>
  </si>
  <si>
    <t>Otros Fondos de Terceros en Garantía y/o Administración a Largo Plazo</t>
  </si>
  <si>
    <t xml:space="preserve">Otros Bienes Muebles </t>
  </si>
  <si>
    <t>Valores y Bienes en Garantía a Largo Plazo</t>
  </si>
  <si>
    <t>Provisiones a Largo Plazo</t>
  </si>
  <si>
    <t>Software</t>
  </si>
  <si>
    <t>Provisión para Demandas y Juicios a Largo Plazo</t>
  </si>
  <si>
    <t>Patentes, Marcas y Derechos</t>
  </si>
  <si>
    <t>Provisión para Pensiones a Largo Plazo</t>
  </si>
  <si>
    <t>Concesiones y Franquicias</t>
  </si>
  <si>
    <t>Provisión para Contingencias a Largo Plazo</t>
  </si>
  <si>
    <t>Licencias</t>
  </si>
  <si>
    <t>Otras Provisiones a Largo Plazo</t>
  </si>
  <si>
    <t>Otros Activos Intangibles</t>
  </si>
  <si>
    <t>Total Pasivo no Circulante</t>
  </si>
  <si>
    <t xml:space="preserve">Depreciación, Deterioro y Amortización Acumulada de Bienes </t>
  </si>
  <si>
    <t>Total Pasivo(6)</t>
  </si>
  <si>
    <t>Depreciación Acumulada de Bienes Inmuebles</t>
  </si>
  <si>
    <t>Depreciación Acumulada de Infraestructura</t>
  </si>
  <si>
    <t xml:space="preserve">Hacienda Pública/Patrimonio </t>
  </si>
  <si>
    <t>Depreciación Acumulada de Bienes Muebles</t>
  </si>
  <si>
    <t>Hacienda Pública/Patrimonio Contribuido</t>
  </si>
  <si>
    <t xml:space="preserve">Deterioro Acumulado de Activos Biológicos </t>
  </si>
  <si>
    <t>Amortización Acumulada de Activos Intangibles</t>
  </si>
  <si>
    <t>Donaciones de Capital</t>
  </si>
  <si>
    <t>Estudios, Formulación y Evaluación de Proyectos</t>
  </si>
  <si>
    <t>Derechos sobre Bienes en Régimen de Arrendamiento Financiero</t>
  </si>
  <si>
    <t>Gastos Pagados por Adelantado a Largo Plazo</t>
  </si>
  <si>
    <t>Actualización de la Hacienda Pública/Patrimonio</t>
  </si>
  <si>
    <t>Anticipos a Largo Plazo</t>
  </si>
  <si>
    <t>Beneficios al Retiro de Empleados Pagados por Adelantado</t>
  </si>
  <si>
    <t>Otros Activos Diferidos</t>
  </si>
  <si>
    <t>Hacienda Pública/Patrimonio Generado</t>
  </si>
  <si>
    <t>Resultados del Ejercicio: (Ahorro/Desahorro)</t>
  </si>
  <si>
    <t>Estimaciones por Pérdida de Cuentas Incobrables de Documentos por
Cobrar a Largo Plazo</t>
  </si>
  <si>
    <t>Resultados de Ejercicios Anteriores</t>
  </si>
  <si>
    <t>Estimaciones por Pérdida de Cuentas Incobrables de Deudores Diversos por
Cobrar a Largo Plazo</t>
  </si>
  <si>
    <t>Estimaciones por Pérdida de Cuentas Incobrables de Ingresos por Cobrar a Largo
Plazo</t>
  </si>
  <si>
    <t>Estimaciones por Pérdida de Cuentas Incobrables de Préstamos Otorgados a
Largo Plazo</t>
  </si>
  <si>
    <t>Ravalúos</t>
  </si>
  <si>
    <t>Estimaciones por Pérdida de Otras Cuentas Incobrables a Largo Plazo</t>
  </si>
  <si>
    <t>Revalúo de Bienes Inmuebles</t>
  </si>
  <si>
    <t>Revalúo de Bienes Muebles</t>
  </si>
  <si>
    <t>Revalúo de Bienes Intangibles</t>
  </si>
  <si>
    <t>Bienes en Concesión</t>
  </si>
  <si>
    <t>Otros Revalúos</t>
  </si>
  <si>
    <t>Bienes en Arrendamiento Financiero</t>
  </si>
  <si>
    <t>Bienes en Comodato</t>
  </si>
  <si>
    <t>Reservas</t>
  </si>
  <si>
    <t>Reservas de Patrimonio</t>
  </si>
  <si>
    <t>Reservas Territoriales</t>
  </si>
  <si>
    <t>Reservas por Contingencias</t>
  </si>
  <si>
    <t>Total Activo no Circulante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</si>
  <si>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</si>
  <si>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</si>
  <si>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</si>
  <si>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</si>
  <si>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</si>
  <si>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</si>
  <si>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Pública/Patrimonio(6)</t>
  </si>
  <si>
    <t>Total Activo (6)</t>
  </si>
  <si>
    <t>Total Pasivo y Hacienda Pública/Patrimonio (7)</t>
  </si>
  <si>
    <t>2020 (5)</t>
  </si>
  <si>
    <r>
      <t>Variación</t>
    </r>
    <r>
      <rPr>
        <sz val="8"/>
        <rFont val="Lato"/>
        <family val="2"/>
      </rPr>
      <t xml:space="preserve"> (6)</t>
    </r>
  </si>
  <si>
    <t>%</t>
  </si>
  <si>
    <t>INGRESOS Y OTROS BENEFICIOS</t>
  </si>
  <si>
    <t>Ingresos de la Gestión</t>
  </si>
  <si>
    <t>Contribuciones de Mejoras</t>
  </si>
  <si>
    <t>Aprovechamientos</t>
  </si>
  <si>
    <t>Ingresos por Venta de Bienes y Servicios</t>
  </si>
  <si>
    <t>Otros Ingresos y 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</si>
  <si>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</si>
  <si>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</si>
  <si>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</si>
  <si>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</si>
  <si>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</si>
  <si>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r>
      <t xml:space="preserve">Total de Ingresos y Otros Beneficios </t>
    </r>
    <r>
      <rPr>
        <sz val="8"/>
        <rFont val="Lato"/>
        <family val="2"/>
      </rPr>
      <t>(7)</t>
    </r>
  </si>
  <si>
    <t>GASTOS Y OTRAS PÉRDIDAS</t>
  </si>
  <si>
    <t>Gastos de Funcionamiento</t>
  </si>
  <si>
    <t>Intereses, Comisiones y  Otros Gastos de la 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</si>
  <si>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</si>
  <si>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</si>
  <si>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</si>
  <si>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</si>
  <si>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</si>
  <si>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</si>
  <si>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</si>
  <si>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</si>
  <si>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</si>
  <si>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</si>
  <si>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</si>
  <si>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</si>
  <si>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</si>
  <si>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</si>
  <si>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</si>
  <si>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Bienes Muebles e Intangibles</t>
  </si>
  <si>
    <r>
      <t xml:space="preserve">Total  de Gastos y Otras Pérdidas </t>
    </r>
    <r>
      <rPr>
        <sz val="8"/>
        <rFont val="Lato"/>
        <family val="2"/>
      </rPr>
      <t>(8)</t>
    </r>
  </si>
  <si>
    <t>Resultado del Ejercicio (Ahorro/Desahorro) (9)</t>
  </si>
  <si>
    <t>Nota1: No se Incluyen Utilidades de Intereses, por regla de presentación se revelan como ingresos financieros</t>
  </si>
  <si>
    <r>
      <t xml:space="preserve">Hacienda Pública/     Patrimonio Contribuido  </t>
    </r>
    <r>
      <rPr>
        <sz val="8"/>
        <rFont val="Lato"/>
        <family val="2"/>
      </rPr>
      <t xml:space="preserve"> (4)</t>
    </r>
  </si>
  <si>
    <r>
      <t xml:space="preserve">Hacienda Pública/    Patrimonio Generado de Ejercicios Anteriores </t>
    </r>
    <r>
      <rPr>
        <sz val="8"/>
        <rFont val="Lato"/>
        <family val="2"/>
      </rPr>
      <t>(5)</t>
    </r>
  </si>
  <si>
    <r>
      <t xml:space="preserve">Hacienda Pública/   Patrimonio Generado del Ejercicio </t>
    </r>
    <r>
      <rPr>
        <sz val="8"/>
        <rFont val="Lato"/>
        <family val="2"/>
      </rPr>
      <t>(6)</t>
    </r>
  </si>
  <si>
    <r>
      <t>Exceso o
Insuficiencia en la
Actualización de la
Hacienda Pública /
Patrimonio</t>
    </r>
    <r>
      <rPr>
        <sz val="8"/>
        <rFont val="Lato"/>
        <family val="2"/>
      </rPr>
      <t xml:space="preserve"> (7)</t>
    </r>
  </si>
  <si>
    <r>
      <t>Total</t>
    </r>
    <r>
      <rPr>
        <sz val="9"/>
        <rFont val="Lato"/>
        <family val="2"/>
      </rPr>
      <t xml:space="preserve"> </t>
    </r>
    <r>
      <rPr>
        <sz val="8"/>
        <rFont val="Lato"/>
        <family val="2"/>
      </rPr>
      <t>(8)</t>
    </r>
  </si>
  <si>
    <t>Resultados del Ejercicio (Ahorro/Desahorro)</t>
  </si>
  <si>
    <t xml:space="preserve">Revalúos </t>
  </si>
  <si>
    <t>Estado de Cambios en la Situación Financiera</t>
  </si>
  <si>
    <t>Nombre de la Cuenta (4)</t>
  </si>
  <si>
    <t>Origen 
(5)</t>
  </si>
  <si>
    <t>Aplicación 
(6)</t>
  </si>
  <si>
    <t>Inventario</t>
  </si>
  <si>
    <t>Pasivo</t>
  </si>
  <si>
    <t xml:space="preserve">Títulos y Valores  a Corto Plazo </t>
  </si>
  <si>
    <t>Fondos y Bienes de Terceros en Garantía y / o Administración a Corto Plazo</t>
  </si>
  <si>
    <t>Fondos y Bienes de Terceros en Garantía y / o en Administración a Largo Plazo</t>
  </si>
  <si>
    <t xml:space="preserve">Hacienda Pública / Patrimonio </t>
  </si>
  <si>
    <t>Hacienda Pública / Patrimonio Contribuido</t>
  </si>
  <si>
    <t>Actualización de la Hacienda Pública / Patrimonio</t>
  </si>
  <si>
    <t>Hacienda Pública / Patrimonio Generado</t>
  </si>
  <si>
    <t xml:space="preserve">Reservas </t>
  </si>
  <si>
    <t>Exceso o Insuficiencia en la Actualización de la Hacienda Pública / Patrimonio</t>
  </si>
  <si>
    <r>
      <rPr>
        <b/>
        <sz val="6.5"/>
        <rFont val="Lato"/>
        <family val="2"/>
      </rPr>
      <t>Total</t>
    </r>
    <r>
      <rPr>
        <sz val="6.5"/>
        <rFont val="Lato"/>
        <family val="2"/>
      </rPr>
      <t xml:space="preserve"> (7)</t>
    </r>
  </si>
  <si>
    <t>Estado Analítico de Ingresos 
 (Cifras en Pesos)</t>
  </si>
  <si>
    <r>
      <t xml:space="preserve">Entidad Municipal: </t>
    </r>
    <r>
      <rPr>
        <sz val="10"/>
        <rFont val="Lato"/>
        <family val="2"/>
      </rPr>
      <t>____________________________</t>
    </r>
    <r>
      <rPr>
        <b/>
        <sz val="8"/>
        <rFont val="Lato"/>
        <family val="2"/>
      </rPr>
      <t xml:space="preserve">   </t>
    </r>
    <r>
      <rPr>
        <sz val="8"/>
        <rFont val="Lato"/>
        <family val="2"/>
      </rPr>
      <t>(1)</t>
    </r>
    <r>
      <rPr>
        <b/>
        <u/>
        <sz val="8"/>
        <rFont val="Lato"/>
        <family val="2"/>
      </rPr>
      <t xml:space="preserve"> </t>
    </r>
  </si>
  <si>
    <r>
      <t xml:space="preserve">Cuenta
</t>
    </r>
    <r>
      <rPr>
        <sz val="8"/>
        <rFont val="Lato"/>
        <family val="2"/>
      </rPr>
      <t>(3)</t>
    </r>
  </si>
  <si>
    <r>
      <t>Rubro de los Ingresos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(4)</t>
    </r>
  </si>
  <si>
    <t>Ingreso</t>
  </si>
  <si>
    <r>
      <t xml:space="preserve">% de Avance de la Recaudación
</t>
    </r>
    <r>
      <rPr>
        <b/>
        <sz val="8"/>
        <rFont val="Lato"/>
        <family val="2"/>
      </rPr>
      <t xml:space="preserve"> </t>
    </r>
    <r>
      <rPr>
        <sz val="8"/>
        <rFont val="Lato"/>
        <family val="2"/>
      </rPr>
      <t>(10)</t>
    </r>
  </si>
  <si>
    <r>
      <t xml:space="preserve">Ingresos 
Excedentes 
</t>
    </r>
    <r>
      <rPr>
        <sz val="8"/>
        <rFont val="Lato"/>
        <family val="2"/>
      </rPr>
      <t>(11)</t>
    </r>
  </si>
  <si>
    <r>
      <t xml:space="preserve"> Estimado
</t>
    </r>
    <r>
      <rPr>
        <sz val="8"/>
        <rFont val="Lato"/>
        <family val="2"/>
      </rPr>
      <t>(5)</t>
    </r>
  </si>
  <si>
    <r>
      <t xml:space="preserve">Ampliaciones y Reducciones </t>
    </r>
    <r>
      <rPr>
        <sz val="8"/>
        <rFont val="Lato"/>
        <family val="2"/>
      </rPr>
      <t>(6)</t>
    </r>
  </si>
  <si>
    <r>
      <t xml:space="preserve">Modificado </t>
    </r>
    <r>
      <rPr>
        <b/>
        <sz val="5"/>
        <rFont val="Lato"/>
        <family val="2"/>
      </rPr>
      <t xml:space="preserve"> 
</t>
    </r>
    <r>
      <rPr>
        <sz val="8"/>
        <rFont val="Lato"/>
        <family val="2"/>
      </rPr>
      <t>(7)</t>
    </r>
  </si>
  <si>
    <r>
      <t xml:space="preserve">Devengado </t>
    </r>
    <r>
      <rPr>
        <b/>
        <sz val="5"/>
        <rFont val="Lato"/>
        <family val="2"/>
      </rPr>
      <t xml:space="preserve"> 
</t>
    </r>
    <r>
      <rPr>
        <sz val="8"/>
        <rFont val="Lato"/>
        <family val="2"/>
      </rPr>
      <t>(8)</t>
    </r>
  </si>
  <si>
    <r>
      <t xml:space="preserve">Recaudado </t>
    </r>
    <r>
      <rPr>
        <b/>
        <sz val="5"/>
        <rFont val="Lato"/>
        <family val="2"/>
      </rPr>
      <t xml:space="preserve"> 
</t>
    </r>
    <r>
      <rPr>
        <sz val="8"/>
        <rFont val="Lato"/>
        <family val="2"/>
      </rPr>
      <t>(9)</t>
    </r>
  </si>
  <si>
    <t>Ingresos de Gestión</t>
  </si>
  <si>
    <t xml:space="preserve">Impuestos </t>
  </si>
  <si>
    <t>Impuesto sobre los Ingresos</t>
  </si>
  <si>
    <t>Impuestos sobre el Patrimonio</t>
  </si>
  <si>
    <t>Predial</t>
  </si>
  <si>
    <t>Sobre Adquisición de Inmuebles y Otras Operaciones Traslativas de Dominio de Inmuebles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</si>
  <si>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</si>
  <si>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</si>
  <si>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</si>
  <si>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</si>
  <si>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</si>
  <si>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</si>
  <si>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</si>
  <si>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</si>
  <si>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</si>
  <si>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</si>
  <si>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</si>
  <si>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Otros impuestos</t>
  </si>
  <si>
    <t>Sobre Anuncios Publicitarios</t>
  </si>
  <si>
    <t>Sobre Diversiones, Juegos y Espectáculos Públicos</t>
  </si>
  <si>
    <t>Subtotal (12)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</si>
  <si>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</si>
  <si>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</si>
  <si>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</si>
  <si>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</si>
  <si>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Para Obras de Impacto Vial</t>
  </si>
  <si>
    <t>Por Servicios Ambientales</t>
  </si>
  <si>
    <t>Indemnización por devolución de cheques</t>
  </si>
  <si>
    <t>Derechos por el Uso, Goce, Aprovechamiento o Explotación de Bienes de Dominio Público</t>
  </si>
  <si>
    <t>Derechos por Prestación de Servicios</t>
  </si>
  <si>
    <t>Suministro de Agua Potable</t>
  </si>
  <si>
    <t>Suministro de Agua en Bloque Proporcionada por la Autoridad Municipal a Fraccionamientos, Unidades Habitacionales, Comerciales o Industriales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</si>
  <si>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</si>
  <si>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</si>
  <si>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</si>
  <si>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Habitacionales, Comerciales o Industriales</t>
  </si>
  <si>
    <t>Conexiones de Toma por el Suministro de Agua en Bloque Proporcionado por Autoridades Municipales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</si>
  <si>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</si>
  <si>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</si>
  <si>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</si>
  <si>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</si>
  <si>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</si>
  <si>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Venta de Medidores</t>
  </si>
  <si>
    <t>Certificaciones</t>
  </si>
  <si>
    <t>Mantenimiento de Drenaje</t>
  </si>
  <si>
    <t>Dictamen de Factibilidad de Servicios</t>
  </si>
  <si>
    <t>Accesorios de Derechos</t>
  </si>
  <si>
    <t>Otros Derechos</t>
  </si>
  <si>
    <t>Productos Derivados del Uso y Aprovechamiento de Bienes no Sujetos a Régimen de Dominio Público</t>
  </si>
  <si>
    <t>Por la Venta o Arrendamiento de Bienes Municipales</t>
  </si>
  <si>
    <t>Impresos y Papel Especial</t>
  </si>
  <si>
    <t>Derivados de Bosques Municipales</t>
  </si>
  <si>
    <t xml:space="preserve">Aprovechamientos 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</si>
  <si>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</si>
  <si>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</si>
  <si>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</si>
  <si>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</si>
  <si>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</si>
  <si>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</si>
  <si>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</si>
  <si>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Accesorios de Aprovechamientos</t>
  </si>
  <si>
    <t>Indemnización por Devolución de cheques</t>
  </si>
  <si>
    <t>Otros Aprovechamientos</t>
  </si>
  <si>
    <t>Uso o Explotación de Bienes de Dominio Público</t>
  </si>
  <si>
    <t>Herencias, Legados, Cesiones y Donaciones</t>
  </si>
  <si>
    <t>Resarcimientos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</si>
  <si>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</si>
  <si>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</si>
  <si>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</si>
  <si>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</si>
  <si>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</si>
  <si>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</si>
  <si>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</si>
  <si>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</si>
  <si>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</si>
  <si>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</si>
  <si>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</si>
  <si>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Inscripciones</t>
  </si>
  <si>
    <t>Desayunos Escolares</t>
  </si>
  <si>
    <t>Productos Básicos (despensas)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</si>
  <si>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</si>
  <si>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</si>
  <si>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</si>
  <si>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</si>
  <si>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</si>
  <si>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</si>
  <si>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Rendimientos o Ingresos Derivados de Organismos Descentralizados y Fideicomisos, cuando por su naturaleza correspondan a Actividades Propias de Derecho Público</t>
  </si>
  <si>
    <t>Rendimientos o Ingresos Derivados de Empresas de Participación Estatal, cuando por su naturaleza correspondan a Actividades Propias de Derecho Público</t>
  </si>
  <si>
    <t>Fondo General de Participaciones</t>
  </si>
  <si>
    <t>Fondo de Fiscalización y Recaudación</t>
  </si>
  <si>
    <t>Correspondientes al Impuesto Sobre Automóviles Nuevos</t>
  </si>
  <si>
    <t>Correspondientes al Impuesto Sobre Tenencia o Uso de Vehículos</t>
  </si>
  <si>
    <t>Correspondientes al Fondo de Compensación del Impuesto Sobre Automóviles Nuevos</t>
  </si>
  <si>
    <t>Las derivadas de la aplicación del artículo 4-A de la Ley de Coordinación Fiscal</t>
  </si>
  <si>
    <t>Del Impuesto Sobre Tenencia o Uso de Vehículos Automotores</t>
  </si>
  <si>
    <t>Del Impuesto Sobre Adquisición de Vehículos Automotores Usados</t>
  </si>
  <si>
    <t>Del Impuesto Sobre Loterías, Rifas, Sorteos, Concursos y Juegos Permitidos con Cruce de Apuestas</t>
  </si>
  <si>
    <t>Las demás derivadas de la aplicación del Título Séptimo del Código Financiero para el Estado de México y Municipios, así como de los Convenios, Acuerdos o Declaratorias que al Efecto se Celebren o Realicen</t>
  </si>
  <si>
    <t>Remanentes Gasto de Inversión Sectorial (PAD)</t>
  </si>
  <si>
    <t>Remanentes Programa de Apoyo al Gasto de Inversión de los Municipios (FEFOM)</t>
  </si>
  <si>
    <t>Otros Recursos Estatales</t>
  </si>
  <si>
    <t>Mecánica Teatral</t>
  </si>
  <si>
    <t>El Impuesto Sobre la Renta efectivamente enterado a la Federación, correspondiente al salario de su personal que preste o desempeñe un servicio personal subordinado así como de sus organismos públicos descentralizados</t>
  </si>
  <si>
    <t>Fondo de Aportaciones para Infraestructura Social Municipal</t>
  </si>
  <si>
    <t>Fondo de Aportaciones para el Fortalecimiento de los Municipios y de las Demarcaciones Territoriales del Distrito Federal</t>
  </si>
  <si>
    <t>Remanentes de Ramo 33 (FISM)</t>
  </si>
  <si>
    <t>Remanentes de Ramo 33 (FORTAMUN)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</si>
  <si>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</si>
  <si>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</si>
  <si>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</si>
  <si>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</si>
  <si>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</si>
  <si>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</si>
  <si>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para el Desarrollo de Zonas Prioritarias</t>
  </si>
  <si>
    <t>Recursos del Programa 3 X 1 para Migrantes.</t>
  </si>
  <si>
    <t>Recursos del Programa de Empleo Temporal (PET) .</t>
  </si>
  <si>
    <t>Recursos del Programa de Vivienda Rural.</t>
  </si>
  <si>
    <t>Recursos del Programa de Opciones Productivas.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</si>
  <si>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</si>
  <si>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</si>
  <si>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</si>
  <si>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</si>
  <si>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</si>
  <si>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</si>
  <si>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</si>
  <si>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Recursos para agua Potable, Alcantarillado y Saneamiento en zonas Urbanas APAZU</t>
  </si>
  <si>
    <t>Recursos de Instituto Nacional para el Desarrollo de Capacidades del Sector Rural INCA RURAL / Sistema Nacional de Capacitación y Asistencia Técnica Rural Integral SINACATRI</t>
  </si>
  <si>
    <t>Recursos de la Comisión Nacional para el Desarrollo de los Pueblos Indígenas CDI.</t>
  </si>
  <si>
    <t>Fondo de Aportaciones para la Seguridad Pública. (FASP)</t>
  </si>
  <si>
    <t>Subsidios para Gastos de Operación</t>
  </si>
  <si>
    <t>Otros Ingresos y Beneficios</t>
  </si>
  <si>
    <t>Ingresos financieros</t>
  </si>
  <si>
    <t>Intereses Ganados de Valores, Créditos, Bonos y Otros</t>
  </si>
  <si>
    <t>Derivados de Recursos Propios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</si>
  <si>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</si>
  <si>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</si>
  <si>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</si>
  <si>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</si>
  <si>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</si>
  <si>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</si>
  <si>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</si>
  <si>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</si>
  <si>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</si>
  <si>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</si>
  <si>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</si>
  <si>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Ingresos derivados de Financiamiento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</si>
  <si>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</si>
  <si>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</si>
  <si>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</si>
  <si>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</si>
  <si>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</si>
  <si>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Los derivados de las operaciones de Crédito en los términos que establece el Título Octavo del Código Financiero del Estado de México y Municipios y Otras Leyes Aplicables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</si>
  <si>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</si>
  <si>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</si>
  <si>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</si>
  <si>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</si>
  <si>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</si>
  <si>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</si>
  <si>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</si>
  <si>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</si>
  <si>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</si>
  <si>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Ingresos Derivados de Ejercicios Anteriores no Aplicados</t>
  </si>
  <si>
    <t>Otros Ingresos Varios</t>
  </si>
  <si>
    <t>Total Partidas (13)</t>
  </si>
  <si>
    <t>Estado Analítico del Ejercicio del Presupuesto de Egresos
Clasificación por Objeto del Gasto (Capítulo y Concepto)</t>
  </si>
  <si>
    <r>
      <t xml:space="preserve">Entidad Municipal: ______________________________ </t>
    </r>
    <r>
      <rPr>
        <sz val="8"/>
        <rFont val="Lato"/>
        <family val="2"/>
      </rPr>
      <t>(1)</t>
    </r>
  </si>
  <si>
    <r>
      <t xml:space="preserve">Cuenta  </t>
    </r>
    <r>
      <rPr>
        <sz val="5"/>
        <rFont val="Lato"/>
        <family val="2"/>
      </rPr>
      <t xml:space="preserve">
</t>
    </r>
    <r>
      <rPr>
        <sz val="8"/>
        <rFont val="Lato"/>
        <family val="2"/>
      </rPr>
      <t>(3)</t>
    </r>
  </si>
  <si>
    <t>Concepto
(4)</t>
  </si>
  <si>
    <t xml:space="preserve">Egresos
</t>
  </si>
  <si>
    <r>
      <t xml:space="preserve">Subejercicio
</t>
    </r>
    <r>
      <rPr>
        <sz val="8"/>
        <rFont val="Lato"/>
        <family val="2"/>
      </rPr>
      <t>(12)</t>
    </r>
  </si>
  <si>
    <r>
      <t xml:space="preserve">Aprobado 
</t>
    </r>
    <r>
      <rPr>
        <sz val="8"/>
        <rFont val="Lato"/>
        <family val="2"/>
      </rPr>
      <t>(5)</t>
    </r>
  </si>
  <si>
    <r>
      <t xml:space="preserve">Ampliaciones/ Reducciones
</t>
    </r>
    <r>
      <rPr>
        <sz val="8"/>
        <rFont val="Lato"/>
        <family val="2"/>
      </rPr>
      <t>(6)</t>
    </r>
  </si>
  <si>
    <r>
      <t>Modificado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(7)</t>
    </r>
  </si>
  <si>
    <r>
      <t xml:space="preserve">Comprometido 
</t>
    </r>
    <r>
      <rPr>
        <sz val="8"/>
        <rFont val="Lato"/>
        <family val="2"/>
      </rPr>
      <t>(8)</t>
    </r>
  </si>
  <si>
    <r>
      <t xml:space="preserve">Devengado 
</t>
    </r>
    <r>
      <rPr>
        <b/>
        <sz val="5"/>
        <rFont val="Lato"/>
        <family val="2"/>
      </rPr>
      <t xml:space="preserve"> </t>
    </r>
    <r>
      <rPr>
        <sz val="8"/>
        <rFont val="Lato"/>
        <family val="2"/>
      </rPr>
      <t>(9)</t>
    </r>
  </si>
  <si>
    <r>
      <t xml:space="preserve">Ejercido 
</t>
    </r>
    <r>
      <rPr>
        <b/>
        <sz val="5"/>
        <rFont val="Lato"/>
        <family val="2"/>
      </rPr>
      <t xml:space="preserve"> </t>
    </r>
    <r>
      <rPr>
        <sz val="8"/>
        <rFont val="Lato"/>
        <family val="2"/>
      </rPr>
      <t>(10)</t>
    </r>
  </si>
  <si>
    <r>
      <t xml:space="preserve"> Pagado 
</t>
    </r>
    <r>
      <rPr>
        <sz val="8"/>
        <rFont val="Lato"/>
        <family val="2"/>
      </rPr>
      <t>(11)</t>
    </r>
  </si>
  <si>
    <t>Remuneraciones al Personal de Carácter Permanente</t>
  </si>
  <si>
    <t>Dietas</t>
  </si>
  <si>
    <t>Haberes</t>
  </si>
  <si>
    <t>Sueldo Base</t>
  </si>
  <si>
    <t>Otro Sueldo Magisterio</t>
  </si>
  <si>
    <t>Hora Clase</t>
  </si>
  <si>
    <t>Carrera Magisterial</t>
  </si>
  <si>
    <t>Carrera Docente</t>
  </si>
  <si>
    <t>Remuneraciones por Adscripción Laboral en el Extranjero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</si>
  <si>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</si>
  <si>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</si>
  <si>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</si>
  <si>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</si>
  <si>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</si>
  <si>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</si>
  <si>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.,</t>
  </si>
  <si>
    <t>Becas para Médicos Residentes</t>
  </si>
  <si>
    <t>Retribuciones por Servicios de Carácter Social</t>
  </si>
  <si>
    <t>Compensación por Servicio Social</t>
  </si>
  <si>
    <t>Retribución a los Representantes de los Trabajadores y de los Patrones en la Junta de Conciliación y Arbitraje</t>
  </si>
  <si>
    <t>Compensación a Representante</t>
  </si>
  <si>
    <t>Remuneraciones Adicionales y Especiales</t>
  </si>
  <si>
    <t>Primas por Años de Servicio Efectivos Prestados</t>
  </si>
  <si>
    <t>Prima por Años de Servicio</t>
  </si>
  <si>
    <t>Prima de Antigüedad</t>
  </si>
  <si>
    <t>Prima Adicional por Permanencia en el Servicio</t>
  </si>
  <si>
    <t>Primas de Vacaciones, Dominical y Gratificación de fin de año</t>
  </si>
  <si>
    <t>Prima Vacacional</t>
  </si>
  <si>
    <t>Aguinaldo</t>
  </si>
  <si>
    <t>Aguinaldo de Eventuales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</si>
  <si>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</si>
  <si>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</si>
  <si>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</si>
  <si>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</si>
  <si>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</si>
  <si>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</si>
  <si>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Servicios Especiales</t>
  </si>
  <si>
    <t>Compensación por Riesgo Profesional</t>
  </si>
  <si>
    <t>Compensación por Retabulación</t>
  </si>
  <si>
    <t>Gratificación</t>
  </si>
  <si>
    <t>Gratificación por Convenio</t>
  </si>
  <si>
    <t>Gratificación por Productividad</t>
  </si>
  <si>
    <t>Labores Docentes</t>
  </si>
  <si>
    <t>Estudios Superiores</t>
  </si>
  <si>
    <t>Sobrehaberes</t>
  </si>
  <si>
    <t>Asignaciones de Técnico, de Mando, por Comisión, de Vuelo y de Técnico Especial</t>
  </si>
  <si>
    <t>Honorarios Especiales</t>
  </si>
  <si>
    <t>Participaciones  por Vigilancia en el Cumplimiento de las Leyes y Custodia de Valores</t>
  </si>
  <si>
    <t>Seguridad Social</t>
  </si>
  <si>
    <t>Aportaciones de Seguridad Social</t>
  </si>
  <si>
    <t>Aportaciones al ISSSTE</t>
  </si>
  <si>
    <t>Aportaciones de Servicio de Salud</t>
  </si>
  <si>
    <t>Aportaciones al Sistema  Solidario de Reparto</t>
  </si>
  <si>
    <t>Aportaciones del Sistema de Capitalización Individual</t>
  </si>
  <si>
    <t>Aportaciones para Financiar los Gastos Generales de Administración del ISSEMYM</t>
  </si>
  <si>
    <t>Aportaciones para riesgo de Trabajo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</si>
  <si>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</si>
  <si>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</si>
  <si>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</si>
  <si>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</si>
  <si>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</si>
  <si>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</si>
  <si>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</si>
  <si>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</si>
  <si>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Cuotas para Fondo de Retiro</t>
  </si>
  <si>
    <t>Seguro de Separación Individualizado</t>
  </si>
  <si>
    <t>Indemnización por Accidentes de Trabajo</t>
  </si>
  <si>
    <t>Liquidaciones por Indemnizaciones, por Sueldos y Salarios Caídos</t>
  </si>
  <si>
    <t>Prestaciones y Haberes de Retiro</t>
  </si>
  <si>
    <t>Prima por jubilación</t>
  </si>
  <si>
    <t>Prestaciones Contractuales</t>
  </si>
  <si>
    <t>Becas para Hijos de Trabajadores Sindicalizados</t>
  </si>
  <si>
    <t>Días Cívicos y Económicos</t>
  </si>
  <si>
    <t>Gastos Relacionados al Magisterio</t>
  </si>
  <si>
    <t xml:space="preserve">Día del Maestro y del Servidor Público </t>
  </si>
  <si>
    <t>Estudios de Posgrado</t>
  </si>
  <si>
    <t>Otros Gastos Derivados de Convenio</t>
  </si>
  <si>
    <t>Asignaciones Extraordinarias para Servidores Públicos Sindicalizados</t>
  </si>
  <si>
    <t>Apoyos a la Capacitación de los Servidores Públicos.</t>
  </si>
  <si>
    <t>Becas Institucionales</t>
  </si>
  <si>
    <t>Elaboración de Tesis</t>
  </si>
  <si>
    <t>Seguro de Vida</t>
  </si>
  <si>
    <t>Viáticos</t>
  </si>
  <si>
    <t>Diferencial por Escuelas</t>
  </si>
  <si>
    <t>Despensa</t>
  </si>
  <si>
    <t>Previsiones</t>
  </si>
  <si>
    <t>Previsiones de Carácter Laboral, Económica y de Seguridad Social</t>
  </si>
  <si>
    <t>Pago de Estímulos a Servidores Públicos</t>
  </si>
  <si>
    <t>Estímulos</t>
  </si>
  <si>
    <t>Reconocimiento a Servidores Públicos</t>
  </si>
  <si>
    <t>Estímulos por Puntualidad y Asistencia</t>
  </si>
  <si>
    <t>Recompensas</t>
  </si>
  <si>
    <t>Subtotal (13)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</si>
  <si>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</si>
  <si>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</si>
  <si>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</si>
  <si>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</si>
  <si>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Útiles de Impresión y Reproducción</t>
  </si>
  <si>
    <t>Material y Útiles de Imprenta y Reproducción</t>
  </si>
  <si>
    <t>Material de Foto, Cine y Grabación</t>
  </si>
  <si>
    <t>Material Estadístico y Geográfico</t>
  </si>
  <si>
    <t>Materiales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</si>
  <si>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</si>
  <si>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</si>
  <si>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Información</t>
  </si>
  <si>
    <t>Material de Limpieza</t>
  </si>
  <si>
    <t>Material y Enseres de Limpieza</t>
  </si>
  <si>
    <t>Materiales y Útiles de Enseñanza</t>
  </si>
  <si>
    <t>Material Didáctico</t>
  </si>
  <si>
    <t>Materiales para el Registro e Identificación de Bienes y Personas</t>
  </si>
  <si>
    <t>Material para Identificación y Registro</t>
  </si>
  <si>
    <t>Alimentos y Utensilios</t>
  </si>
  <si>
    <t>Productos Alimenticios para Personas</t>
  </si>
  <si>
    <t>Productos Alimenticios para Animales</t>
  </si>
  <si>
    <t>Equipamiento y Enseres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</si>
  <si>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</si>
  <si>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</si>
  <si>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</si>
  <si>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Materias Primas y Materiales de Producción</t>
  </si>
  <si>
    <t>Insumos Textiles Adquiridos como Materia Prima</t>
  </si>
  <si>
    <t>Materias Primas Textiles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</si>
  <si>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</si>
  <si>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</si>
  <si>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</si>
  <si>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Prima.</t>
  </si>
  <si>
    <t>Productos de Cuero, Piel, Plástico y Hule Adquiridos como Materia Prima</t>
  </si>
  <si>
    <t>Mercancías Adquiridas para su Comercialización</t>
  </si>
  <si>
    <t>Mercancías para su Comercialización en Tiendas del Sector Público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</si>
  <si>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</si>
  <si>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</si>
  <si>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</si>
  <si>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</si>
  <si>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</si>
  <si>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</si>
  <si>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</si>
  <si>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</si>
  <si>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</si>
  <si>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</si>
  <si>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</si>
  <si>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</si>
  <si>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Artículos de Construcción y Reparación</t>
  </si>
  <si>
    <t>Materiales de Construcción</t>
  </si>
  <si>
    <t>Estructuras y Manufacturas para todo Tipo de Construcción</t>
  </si>
  <si>
    <t>Productos Químicos, Farmacéuticos y de Laboratorio</t>
  </si>
  <si>
    <t>Productos Químicos Básicos</t>
  </si>
  <si>
    <t>Sustancias Químicas</t>
  </si>
  <si>
    <t>Fertilizantes, Pesticidas y otros Agroquímicos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</si>
  <si>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</si>
  <si>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</si>
  <si>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</si>
  <si>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</si>
  <si>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</si>
  <si>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</si>
  <si>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</si>
  <si>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</si>
  <si>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</si>
  <si>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</si>
  <si>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</si>
  <si>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</si>
  <si>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</si>
  <si>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</si>
  <si>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Blancos y Otros Productos Textiles</t>
  </si>
  <si>
    <t>Materiales y Suministros para Seguridad</t>
  </si>
  <si>
    <t>Sustancias y Materiales Explosivos</t>
  </si>
  <si>
    <t>Materiales de Seguridad Pública</t>
  </si>
  <si>
    <t>Material de Seguridad Pública</t>
  </si>
  <si>
    <t>Prendas de Protección para la Seguridad Pública y Nacional</t>
  </si>
  <si>
    <t>Prendas de Protección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</si>
  <si>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</si>
  <si>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</si>
  <si>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</si>
  <si>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</si>
  <si>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</si>
  <si>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</si>
  <si>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</si>
  <si>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</si>
  <si>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</si>
  <si>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 de Defensa y Seguridad</t>
  </si>
  <si>
    <t>Artículos para la Extinción de Incendios</t>
  </si>
  <si>
    <t>Refacciones y Accesorios Menores para Equipo de Defensa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</si>
  <si>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</si>
  <si>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</si>
  <si>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</si>
  <si>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</si>
  <si>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Básicos</t>
  </si>
  <si>
    <t>Energía Eléctrica</t>
  </si>
  <si>
    <t>Servicio de Energía Eléctrica</t>
  </si>
  <si>
    <t>Servicio de Energía Eléctrica para Alumbrado Público</t>
  </si>
  <si>
    <t>Gas</t>
  </si>
  <si>
    <t>Agua</t>
  </si>
  <si>
    <t>Servicio de Agua</t>
  </si>
  <si>
    <t>Servicio de Cloración de Agua</t>
  </si>
  <si>
    <t>Telefonía Tradicional</t>
  </si>
  <si>
    <t>Servicio de Telefonía Convencional</t>
  </si>
  <si>
    <t>Telefonía Celular</t>
  </si>
  <si>
    <t>Servicio de Telefonía Celular</t>
  </si>
  <si>
    <t>Servicios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</si>
  <si>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</si>
  <si>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</si>
  <si>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</si>
  <si>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</si>
  <si>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Telegráficos</t>
  </si>
  <si>
    <t>Servicio Postal y Telegráfico</t>
  </si>
  <si>
    <t>Servicios Integrales y Otros Servicios</t>
  </si>
  <si>
    <t>Servicios de Telecomunicación Especializados</t>
  </si>
  <si>
    <t>Servicios de información, mediante telecomunicaciones especializadas</t>
  </si>
  <si>
    <t>Servicios de Arrendamiento</t>
  </si>
  <si>
    <t>Arrendamiento de Terrenos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</si>
  <si>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</si>
  <si>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</si>
  <si>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</si>
  <si>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</si>
  <si>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e Instrumental Médico y de Laboratorio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</si>
  <si>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</si>
  <si>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</si>
  <si>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</si>
  <si>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</si>
  <si>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</si>
  <si>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Arrendamiento Financiero</t>
  </si>
  <si>
    <t>Otros Arrendamientos</t>
  </si>
  <si>
    <t>Arrendamiento de Equipo para el Suministro de Sustancias y Productos Químicos</t>
  </si>
  <si>
    <t>Servicios Profesionales, Científicos, Técnicos y Otros Servicios</t>
  </si>
  <si>
    <t>Servicios Legales, de Contabilidad, Auditoría y Relacionados</t>
  </si>
  <si>
    <t>Asesorías Asociadas a Convenios o Acuerdos</t>
  </si>
  <si>
    <t>Servicios de Diseño, Arquitectura, Ingeniería y Actividades Relacionadas</t>
  </si>
  <si>
    <t>Servicios estadísticos y Geográficos</t>
  </si>
  <si>
    <t>Servicios de Consultoría Administrativa, Procesos, Técnica y en Tecnologías de la Información</t>
  </si>
  <si>
    <t>Servicios Informáticos</t>
  </si>
  <si>
    <t>Servicios de Capacitación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</si>
  <si>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</si>
  <si>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</si>
  <si>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</si>
  <si>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</si>
  <si>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</t>
  </si>
  <si>
    <t>Servicios de Impresión de Documentos Oficiales</t>
  </si>
  <si>
    <t>Servicios de Protección y Seguridad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</si>
  <si>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</si>
  <si>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</si>
  <si>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</si>
  <si>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</si>
  <si>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</si>
  <si>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</si>
  <si>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Cobranza, Investigación Crediticia y Similar</t>
  </si>
  <si>
    <t>Gastos Inherentes a la Recaudación</t>
  </si>
  <si>
    <t>Seguros de Responsabilidad Patrimonial y Fianzas</t>
  </si>
  <si>
    <t>Seguro de Bienes Patrimoniales</t>
  </si>
  <si>
    <t>Almacenaje, Envase y Embalaje</t>
  </si>
  <si>
    <t>Almacenaje, Embalaje y Envase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</si>
  <si>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</si>
  <si>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</si>
  <si>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</si>
  <si>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</si>
  <si>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</si>
  <si>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Reparación y Mantenimiento  de Inmuebles</t>
  </si>
  <si>
    <t>Adaptación  de Locales, Almacenes, Bodegas y Edificios</t>
  </si>
  <si>
    <t>Instalación, Reparación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</si>
  <si>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</si>
  <si>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</si>
  <si>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</si>
  <si>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</si>
  <si>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</si>
  <si>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</si>
  <si>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</si>
  <si>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</si>
  <si>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Reparación y Mantenimiento de Equipo de Defensa y Seguridad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</si>
  <si>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</si>
  <si>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</si>
  <si>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</si>
  <si>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</si>
  <si>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>Servicios de Jardinería y Fumigación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</si>
  <si>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</si>
  <si>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</si>
  <si>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</si>
  <si>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Gastos de Publicidad y Propaganda</t>
  </si>
  <si>
    <t>Publicaciones Oficiales y de Información en General para Difusión</t>
  </si>
  <si>
    <t>Difusión por Radio, Televisión y Otros Medios de Mensajes Comerciales para Promover la Venta de Bienes o Servicios</t>
  </si>
  <si>
    <t>Gastos de Publicidad en Materia Comercial</t>
  </si>
  <si>
    <t>Servicios de Creatividad, Preproducción y Producción de Publicidad, Excepto Internet</t>
  </si>
  <si>
    <t>Servicios de Revelado de Fotografías</t>
  </si>
  <si>
    <t>Servicios de Fotografía</t>
  </si>
  <si>
    <t>Servicios de la Industria Fílmica, del Sonido y del Video</t>
  </si>
  <si>
    <t>Servicios de Cine y Grabación</t>
  </si>
  <si>
    <t>Servicio de Creación y Difusión de Contenido Exclusivamente a través de Internet</t>
  </si>
  <si>
    <t>Servicio de Creación y Difusión de Contenido a través de Internet</t>
  </si>
  <si>
    <t>Otros Servicios de Información</t>
  </si>
  <si>
    <t>Servicios de Traslado y Viáticos</t>
  </si>
  <si>
    <t>Pasajes Aéreos</t>
  </si>
  <si>
    <t>Transportación Aérea</t>
  </si>
  <si>
    <t>Pasajes Terrestres</t>
  </si>
  <si>
    <t>Gastos de Traslado por Vía Terrestre</t>
  </si>
  <si>
    <t>Pasajes Marítimos, Lacustres y Fluviales</t>
  </si>
  <si>
    <t>Autotransporte</t>
  </si>
  <si>
    <t>Viáticos en el País</t>
  </si>
  <si>
    <t>Gastos de Alimentación en Territorio Nacional</t>
  </si>
  <si>
    <t>Gastos de Hospedaje en Territorio Nacional</t>
  </si>
  <si>
    <t>Gastos por Arrendamiento de Vehículos en Territorio Nacional</t>
  </si>
  <si>
    <t>Viáticos en el Extranjero</t>
  </si>
  <si>
    <t>Gastos de Alimentación en el Extranjero</t>
  </si>
  <si>
    <t>Gastos de Hospedaje en el Extranjero</t>
  </si>
  <si>
    <t>Gastos por Arrendamiento de Vehículos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</si>
  <si>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</si>
  <si>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</si>
  <si>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</si>
  <si>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</si>
  <si>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</si>
  <si>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</si>
  <si>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Gastos de Ceremonias Oficiales y de Orden Social</t>
  </si>
  <si>
    <t>Espectáculos Cívicos y Culturales</t>
  </si>
  <si>
    <t>Congresos y Convenciones</t>
  </si>
  <si>
    <t>Exposiciones</t>
  </si>
  <si>
    <t>Exposiciones y Ferias</t>
  </si>
  <si>
    <t>Gastos de Representación</t>
  </si>
  <si>
    <t>Otros Servicios Generales</t>
  </si>
  <si>
    <t>Servicios Funerarios y de Cementerios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</si>
  <si>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</si>
  <si>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</si>
  <si>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</si>
  <si>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</si>
  <si>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</si>
  <si>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Sentencias y Resoluciones Judiciales</t>
  </si>
  <si>
    <t>Gastos Derivados del Resguardo de Personas Vinculadas a Procesos Judiciales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</si>
  <si>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</si>
  <si>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</si>
  <si>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</si>
  <si>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</si>
  <si>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Impuesto Sobre Nóminas</t>
  </si>
  <si>
    <t>Impuesto Sobre Erogaciones por Remuneraciones al Trabajo Personal</t>
  </si>
  <si>
    <t>Impuesto Sobre la Renta</t>
  </si>
  <si>
    <t>Cuotas y Suscripciones</t>
  </si>
  <si>
    <t>Gastos de Servicios Menores</t>
  </si>
  <si>
    <t>Estudios y Análisis Clínicos</t>
  </si>
  <si>
    <t>Inscripciones y Arbitrajes</t>
  </si>
  <si>
    <t>Diferencia por Variación en el Tipo de Cambio</t>
  </si>
  <si>
    <t>Subcontratación de Servicios con Terceros</t>
  </si>
  <si>
    <t>Proyectos para Prestación de Servicios</t>
  </si>
  <si>
    <t>Asignaciones Presupuestarias al Poder Ejecutivo</t>
  </si>
  <si>
    <t>Asignaciones Presupuestarias al Poder Legislativo</t>
  </si>
  <si>
    <t>Liberación de Recursos al Poder Legislativo</t>
  </si>
  <si>
    <t>Asignaciones Presupuestarias al Poder Judicial</t>
  </si>
  <si>
    <t>Liberación de Recursos al Poder Judicial</t>
  </si>
  <si>
    <t>Asignaciones Presupuestarias a Órganos Autónomos</t>
  </si>
  <si>
    <t>Liberación de Recursos a Entes Autónomos</t>
  </si>
  <si>
    <t>Transferencias Internas  Otorgadas a 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</si>
  <si>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</si>
  <si>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</si>
  <si>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</si>
  <si>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</si>
  <si>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Organismos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</si>
  <si>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</si>
  <si>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</si>
  <si>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</si>
  <si>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Municipios, Comunidades y Poblaciones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</si>
  <si>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</si>
  <si>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</si>
  <si>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</si>
  <si>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</si>
  <si>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</si>
  <si>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</si>
  <si>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</si>
  <si>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</si>
  <si>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</si>
  <si>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Subsidios a Fideicomisos Privados y Estatales</t>
  </si>
  <si>
    <t>Subsidios y Apoyos</t>
  </si>
  <si>
    <t>Otros Subsidios</t>
  </si>
  <si>
    <t>Subsidios por Carga Fiscal</t>
  </si>
  <si>
    <t>Devolución de Ingresos Indebidos</t>
  </si>
  <si>
    <t>Subsidios para Capacitación y Becas</t>
  </si>
  <si>
    <t>Ayudas Sociales a Personas</t>
  </si>
  <si>
    <t>Cooperaciones y Ayudas</t>
  </si>
  <si>
    <t>Despensas</t>
  </si>
  <si>
    <t>Gastos Relacionados con Actividades Culturales, Deportivas y de Ayuda Extraordinaria</t>
  </si>
  <si>
    <t>Gastos por Servicios de Traslado de Personas</t>
  </si>
  <si>
    <t>Apoyo a la Infraestructura Agropecuaria y Forestal</t>
  </si>
  <si>
    <t>Becas y Otras Ayudas para Programas de Capacitación</t>
  </si>
  <si>
    <t>Becas</t>
  </si>
  <si>
    <t>Premios, Estímulos, Recompensas, Becas y Seguros a Deportistas</t>
  </si>
  <si>
    <t>Ayudas Sociales a Instituciones de Enseñanza</t>
  </si>
  <si>
    <t>Instituciones Educativas</t>
  </si>
  <si>
    <t>Premios, Recompensas y Pensión Recreativa Estudiantil</t>
  </si>
  <si>
    <t>Ayudas Sociales a Actividades Científicas o Académicas</t>
  </si>
  <si>
    <t>Ayudas Sociales a Instituciones sin Fines de Lucro</t>
  </si>
  <si>
    <t>Instituciones de Beneficencia</t>
  </si>
  <si>
    <t>Instituciones Sociales no Lucrativas</t>
  </si>
  <si>
    <t>Ayudas Sociales a Cooperativas</t>
  </si>
  <si>
    <t>Ayudas Sociales a Entidades de Interés Público</t>
  </si>
  <si>
    <t>Ayudas por Desastres Naturales y Otros Siniestros</t>
  </si>
  <si>
    <t>Reparación de Daños a Terceros</t>
  </si>
  <si>
    <t>Mercancías y Alimentos para su Distribución a la Población en Caso de Desastres Naturales</t>
  </si>
  <si>
    <t>Pensiones</t>
  </si>
  <si>
    <t>Pago de Pensiones</t>
  </si>
  <si>
    <t>Jubilaciones</t>
  </si>
  <si>
    <t>Otras Pensiones y Jubilaciones</t>
  </si>
  <si>
    <t>Prestaciones Económicas Distintas de Pensiones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</si>
  <si>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</si>
  <si>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</si>
  <si>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</si>
  <si>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</si>
  <si>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</si>
  <si>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Organismos Auxiliares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</si>
  <si>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</si>
  <si>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</si>
  <si>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</si>
  <si>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</si>
  <si>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</si>
  <si>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Municipios</t>
  </si>
  <si>
    <t>Donativos a Fideicomisos Privados</t>
  </si>
  <si>
    <t>Donativos a Fideicomisos Estatales</t>
  </si>
  <si>
    <t>Donativos a Fideicomisos Públicos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</si>
  <si>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</si>
  <si>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</si>
  <si>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</si>
  <si>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</si>
  <si>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</si>
  <si>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Muebles de Oficina y Estantería</t>
  </si>
  <si>
    <t>Muebles y Enseres</t>
  </si>
  <si>
    <t>Adjudicaciones e Indemnizaciones de Bienes Muebles</t>
  </si>
  <si>
    <t>Muebles, Excepto de Oficina y Estantería</t>
  </si>
  <si>
    <t>Bienes Artísticos, Culturales y Científicos</t>
  </si>
  <si>
    <t>Instrumental de Música</t>
  </si>
  <si>
    <t>Artículos de Biblioteca</t>
  </si>
  <si>
    <t>Objetos, Obras de Arte, Históricas y Culturales</t>
  </si>
  <si>
    <t>Objetos de Valor</t>
  </si>
  <si>
    <t>Equipo de Cómputo y de Tecnología de la Información</t>
  </si>
  <si>
    <t>Bienes Informáticos</t>
  </si>
  <si>
    <t>Otros Mobiliarios y Equipos de Administración</t>
  </si>
  <si>
    <t>Otros Bienes Muebles</t>
  </si>
  <si>
    <t>Otros Equipos Eléctricos y Electrónicos de Oficina</t>
  </si>
  <si>
    <t>Equipos y Aparatos Audiovisuales</t>
  </si>
  <si>
    <t>Aparatos Deportivos</t>
  </si>
  <si>
    <t>Equipo Deportivo</t>
  </si>
  <si>
    <t>Cámaras Fotográficas y de Video</t>
  </si>
  <si>
    <t>Equipo de Foto, Cine y Grabación</t>
  </si>
  <si>
    <t>Otro Mobiliario  y Equipo Educacional y Recreativo</t>
  </si>
  <si>
    <t>Otro Equipo Educacional y Recreativo</t>
  </si>
  <si>
    <t>Equipo Médico y de Laboratorio</t>
  </si>
  <si>
    <t>Instrumental Médico y de Laboratorio</t>
  </si>
  <si>
    <t>Vehículos y Equipo Terrestre</t>
  </si>
  <si>
    <t>Vehículos y Equipo de Transporte Terrestre</t>
  </si>
  <si>
    <t>Vehículos y Equipo Auxiliar de Transporte</t>
  </si>
  <si>
    <t>Carrocerías y Remolques</t>
  </si>
  <si>
    <t>Equipo Aeroespacial</t>
  </si>
  <si>
    <t>Equipo de Transportación Aérea</t>
  </si>
  <si>
    <t>Equipo Ferroviario</t>
  </si>
  <si>
    <t>Embarcaciones</t>
  </si>
  <si>
    <t>Equipo Acuático y Lacustre</t>
  </si>
  <si>
    <t>Otros Equipos de Transporte</t>
  </si>
  <si>
    <t>Maquinaria y Equipo de Seguridad Pública</t>
  </si>
  <si>
    <t>Maquinaria y Equipo Agropecuario</t>
  </si>
  <si>
    <t>Maquinaria y Equipo Industrial</t>
  </si>
  <si>
    <t>Maquinaria Equipo de Producción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</si>
  <si>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</si>
  <si>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</si>
  <si>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</si>
  <si>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y Aparatos para Comunicación, Telecomunicación y Radio Transmisión</t>
  </si>
  <si>
    <t>Equipos de Generación Eléctrica, Aparatos y Accesorios Eléctricos</t>
  </si>
  <si>
    <t>Herramientas y Máquinas-Herramienta</t>
  </si>
  <si>
    <t>Herramientas, Máquina Herramienta y Equipo</t>
  </si>
  <si>
    <t>Otros Equipos</t>
  </si>
  <si>
    <t>Instrumentos y Aparatos Especializados y de Precisión</t>
  </si>
  <si>
    <t>Maquinaria y Equipo Diverso</t>
  </si>
  <si>
    <t>Maquinaria y Equipo para Alumbrado Público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</si>
  <si>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</si>
  <si>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</si>
  <si>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</si>
  <si>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</si>
  <si>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</si>
  <si>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</si>
  <si>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</si>
  <si>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</si>
  <si>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</si>
  <si>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</si>
  <si>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</si>
  <si>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</t>
  </si>
  <si>
    <t>Edificios no Residenciales</t>
  </si>
  <si>
    <t>Edificios y Locales</t>
  </si>
  <si>
    <t>Adjudicaciones, Expropiaciones e Indemnizaciones de Bienes Inmuebles</t>
  </si>
  <si>
    <t>Bienes Inmuebles en la Modalidad de Proyectos de Infraestructura Productiva a Largo Plazo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</si>
  <si>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</si>
  <si>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</si>
  <si>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</si>
  <si>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</si>
  <si>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</si>
  <si>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</si>
  <si>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Licencias Industriales, Comerciales y Otras.</t>
  </si>
  <si>
    <t>Obra Pública en Bienes de Dominio Público</t>
  </si>
  <si>
    <t>Edificación Habitacional</t>
  </si>
  <si>
    <t>Edificación no Habitacional</t>
  </si>
  <si>
    <t>Convenios y Aportaciones</t>
  </si>
  <si>
    <t>Obra Estatal o Municipal</t>
  </si>
  <si>
    <t>Supervisión y Control de la Obra Pública</t>
  </si>
  <si>
    <t>Transferencias a Organismos Auxiliares y Subsidios a Municipios</t>
  </si>
  <si>
    <t>Ejecución de Obras por Administración</t>
  </si>
  <si>
    <t>Indemnizaciones por Expropiación o Adjudicación</t>
  </si>
  <si>
    <t>Arrendamiento de Maquinaria, Equipo e Instalaciones (Locales)</t>
  </si>
  <si>
    <t>Apoyos a Obras de Bienestar Social</t>
  </si>
  <si>
    <t>Estudios de Preinversión</t>
  </si>
  <si>
    <t>Construcción de Obras para el Abastecimiento de Agua Petróleo, Gas, Electricidad y Telecomunicaciones</t>
  </si>
  <si>
    <t>Reparación Mantenimiento de Infraestructura Hidráulica</t>
  </si>
  <si>
    <t>División de Terrenos y Construcción de Obras de Urbanización</t>
  </si>
  <si>
    <t>Construcción de Vías de Comunicación</t>
  </si>
  <si>
    <t>Reparación y Mantenimiento de Vialidades y Alumbrado</t>
  </si>
  <si>
    <t>Instalaciones y Equipamiento en Construcciones</t>
  </si>
  <si>
    <t>Trabajos de Acabados en Edificaciones y Otros Trabajos Especializados</t>
  </si>
  <si>
    <t>Obra Pública en Bienes Propios</t>
  </si>
  <si>
    <t>Construcción de Obras para el Abastecimiento de Agua, Petróleo, Gas, Electricidad y Telecomunicaciones</t>
  </si>
  <si>
    <t>Otras Construcciones de Ingeniería Civil u Obra Pesada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</si>
  <si>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</si>
  <si>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</si>
  <si>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</si>
  <si>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para el Fomento de Actividades Productivas</t>
  </si>
  <si>
    <t>Créditos Otorgados por Entidades Federativas y Municipios al Sector Social y Privado para el Fomento de Actividades Productivas</t>
  </si>
  <si>
    <t>Créditos Directos para Actividades Productivas</t>
  </si>
  <si>
    <t>Créditos a Servidores Públicos</t>
  </si>
  <si>
    <t>Créditos Otorgados por Entidades Federativas a Municipios para el Fomento de Actividades Productivas</t>
  </si>
  <si>
    <t>Fideicomisos para Financiamiento de Obras</t>
  </si>
  <si>
    <t>Fideicomisos para Financiamiento Agropecuario</t>
  </si>
  <si>
    <t>Fideicomisos para Financiamiento Industrial, Artesanal y Turístico</t>
  </si>
  <si>
    <t>Fideicomisos para Financiamiento de Vivienda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</si>
  <si>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</si>
  <si>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</si>
  <si>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</si>
  <si>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</si>
  <si>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</si>
  <si>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</si>
  <si>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</si>
  <si>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Externo con fines de Política Económica</t>
  </si>
  <si>
    <t>Acciones y Participaciones de Capital; en el Sector Público con Fines de Gestión de la Liquidez</t>
  </si>
  <si>
    <t>Adquisición de Acciones del Sector Público con Fines de Gestión de la Liquidez</t>
  </si>
  <si>
    <t>Acciones y Participaciones de Capital en el Sector Privado con Fines de Gestión de la Liquidez</t>
  </si>
  <si>
    <t>Adquisición de Acciones de Capital en el Sector Privado con Fines de Gestión de la Liquidez</t>
  </si>
  <si>
    <t>Acciones y Participaciones de Capital en el Sector Externo con Fines de Gestión  de la Liquidez</t>
  </si>
  <si>
    <t>Acciones y Participaciones de Capital en el Sector Externo con Fines de Gestión de la Liquidez</t>
  </si>
  <si>
    <t>Compra de Títulos y Valores</t>
  </si>
  <si>
    <t>Bonos</t>
  </si>
  <si>
    <t>Adquisición de Bonos</t>
  </si>
  <si>
    <t>Valores Representativos de Deuda,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</si>
  <si>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</si>
  <si>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</si>
  <si>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</si>
  <si>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Adquisición de Obligaciones</t>
  </si>
  <si>
    <t>Otros Valores</t>
  </si>
  <si>
    <t>Fideicomisos para Adquisición de Títulos de Crédito</t>
  </si>
  <si>
    <t>Reserva Técnica</t>
  </si>
  <si>
    <t>Adquisición de 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</si>
  <si>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</si>
  <si>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</si>
  <si>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</si>
  <si>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</si>
  <si>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</si>
  <si>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</si>
  <si>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</si>
  <si>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</si>
  <si>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</si>
  <si>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</si>
  <si>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Análogos</t>
  </si>
  <si>
    <t>Inversiones en Fideicomisos del Poder Ejecutivo</t>
  </si>
  <si>
    <t>Inversiones en Fideicomisos del Poder Legislativo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</si>
  <si>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</si>
  <si>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</si>
  <si>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</si>
  <si>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</si>
  <si>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</si>
  <si>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</si>
  <si>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</si>
  <si>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</si>
  <si>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</si>
  <si>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</si>
  <si>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</si>
  <si>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</si>
  <si>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</si>
  <si>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</si>
  <si>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</si>
  <si>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de Fomento Municipal</t>
  </si>
  <si>
    <t>Participaciones de las Entidades Federativas a los Municipios</t>
  </si>
  <si>
    <t>Participaciones a Municipios en los Ingresos Federales</t>
  </si>
  <si>
    <t>Participaciones a Municipios en los Ingresos Estatales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</si>
  <si>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</si>
  <si>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</si>
  <si>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</si>
  <si>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</si>
  <si>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</si>
  <si>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</si>
  <si>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a Municipios del Fondo de Aportaciones para la Infraestructura Social Municipal</t>
  </si>
  <si>
    <t xml:space="preserve">Aportaciones de Municipios del Fondo de Aportaciones para el Fortalecimiento de los Municipios y de las Demarcaciones Territoriales 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</si>
  <si>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</si>
  <si>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</si>
  <si>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</si>
  <si>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</si>
  <si>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Amortización de la Deuda Pública</t>
  </si>
  <si>
    <t>Amortización de la Deuda Interna con Instituciones de Crédito</t>
  </si>
  <si>
    <t>Amortización de Capital</t>
  </si>
  <si>
    <t>Actualización de la Deuda</t>
  </si>
  <si>
    <t>Amortización de la Deuda Interna por Emisión de Títulos y Valores</t>
  </si>
  <si>
    <t>Amortización de Arrendamientos Financieros Nacionales</t>
  </si>
  <si>
    <t>Amortización de Arrendamientos Financieros Nacionales.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</si>
  <si>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</si>
  <si>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</si>
  <si>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</si>
  <si>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</si>
  <si>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</si>
  <si>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</si>
  <si>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 la Deuda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</si>
  <si>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</si>
  <si>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</si>
  <si>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</si>
  <si>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</si>
  <si>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</si>
  <si>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</si>
  <si>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</si>
  <si>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</si>
  <si>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</si>
  <si>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</si>
  <si>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</si>
  <si>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</si>
  <si>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Gastos por Coberturas en Tasas de Interés</t>
  </si>
  <si>
    <t>Gastos por Otras Coberturas</t>
  </si>
  <si>
    <t>Apoyos a Intermediarios Financieros</t>
  </si>
  <si>
    <t>Apoyos a Ahorradores y Deudores del Sistema Financiero Nacional</t>
  </si>
  <si>
    <t>ADEFAS</t>
  </si>
  <si>
    <t>Por el Ejercicio Inmediato Anterior</t>
  </si>
  <si>
    <t>Por Ejercicios Anteriores</t>
  </si>
  <si>
    <t>Total Partidas: (14)</t>
  </si>
  <si>
    <t>Total del Gasto (17)</t>
  </si>
  <si>
    <t>Participaciones (16)</t>
  </si>
  <si>
    <t>Pensiones y Jubilaciones (15)</t>
  </si>
  <si>
    <t>Amortización de la Deuda y
Disminución de los Pasivos (14)</t>
  </si>
  <si>
    <t>Gasto de Capital (13)</t>
  </si>
  <si>
    <t>Gasto Corriente (12)</t>
  </si>
  <si>
    <t>Subejercido
(11)</t>
  </si>
  <si>
    <t>Pagado
(10)</t>
  </si>
  <si>
    <t>Ejercido
 (9)</t>
  </si>
  <si>
    <t>Devengado (8)</t>
  </si>
  <si>
    <t>Comprometido (7)</t>
  </si>
  <si>
    <t>Modificado (6)</t>
  </si>
  <si>
    <t>Ampliaciones /
Reducciones (5)</t>
  </si>
  <si>
    <t>Aprobado 
(4)</t>
  </si>
  <si>
    <t>Egresos</t>
  </si>
  <si>
    <t xml:space="preserve">     </t>
  </si>
  <si>
    <t>Total  (12)</t>
  </si>
  <si>
    <t xml:space="preserve">T00 PROTECCIÓN SOCIAL </t>
  </si>
  <si>
    <t>S00 UNIDAD DE INFORMACIÓN, PLANEACIÓN, PROGRAMACIÓN Y EVALUACIÓN</t>
  </si>
  <si>
    <t>R00 CASA DE LA CULTURA</t>
  </si>
  <si>
    <t>Q00 SEGURIDAD PÚBLICA Y TRÁNSITO</t>
  </si>
  <si>
    <t>P00 ATENCIÓN CIUDADANA</t>
  </si>
  <si>
    <t>O00 EDUCACIÓN CULTURA Y BIENESTAR SOCIAL</t>
  </si>
  <si>
    <t>N01 Desarrollo Agropecuario</t>
  </si>
  <si>
    <t>N00 DIRECCIÓN DE DESARROLLO ECONÓMICO</t>
  </si>
  <si>
    <t>M00 CONSEJERÍA JURÍDICA</t>
  </si>
  <si>
    <t>L00 TESORERÍA</t>
  </si>
  <si>
    <t>K00 CONTRALORÍA</t>
  </si>
  <si>
    <t>J00 GOBIERNO MUNICIPAL</t>
  </si>
  <si>
    <t>I01 Desarrollo Social</t>
  </si>
  <si>
    <t>I00 PROMOCIÓN SOCIAL</t>
  </si>
  <si>
    <t>H01 AGUA POTABLE</t>
  </si>
  <si>
    <t>H00 SERVICIOS PÚBLICOS</t>
  </si>
  <si>
    <t>G00 ECOLOGÍA</t>
  </si>
  <si>
    <t>F01 Desarrollo Urbano y Servicios Públicos</t>
  </si>
  <si>
    <t>F00 DESARROLLO URBANO Y OBRAS PÚBLICAS</t>
  </si>
  <si>
    <t xml:space="preserve">E03 Eventos Especiales </t>
  </si>
  <si>
    <t>E02 Informática</t>
  </si>
  <si>
    <t>E01 Planeación</t>
  </si>
  <si>
    <t>E00 ADMINISTRACIÓN</t>
  </si>
  <si>
    <t>D00 SECRETARÍA DEL AYUNTAMIENTO</t>
  </si>
  <si>
    <t>C19 Regiduría XIX</t>
  </si>
  <si>
    <t>C18 Regiduría XVIII</t>
  </si>
  <si>
    <t>C17 Regiduría XVII</t>
  </si>
  <si>
    <t>C16 Regiduría XVI</t>
  </si>
  <si>
    <t>C15 Regiduría XV</t>
  </si>
  <si>
    <t>C14 Regiduría XIV</t>
  </si>
  <si>
    <t>C13 Regiduría XIII</t>
  </si>
  <si>
    <t>C12 Regiduría XII</t>
  </si>
  <si>
    <t>C11 Regiduría XI</t>
  </si>
  <si>
    <t>C10 Regiduría X</t>
  </si>
  <si>
    <t>C09 Regiduría IX</t>
  </si>
  <si>
    <t>C08 Regiduría VIII</t>
  </si>
  <si>
    <t>C07 Regiduría VII</t>
  </si>
  <si>
    <t>C06 Regiduría VI</t>
  </si>
  <si>
    <t>C05 Regiduría V</t>
  </si>
  <si>
    <t>C04 Regiduría IV</t>
  </si>
  <si>
    <t>C03 Regiduría III</t>
  </si>
  <si>
    <t>C02 Regiduría II</t>
  </si>
  <si>
    <t>C01 Regiduría I</t>
  </si>
  <si>
    <t>C00 REGIDURIAS</t>
  </si>
  <si>
    <t>B03 Sindicatura III</t>
  </si>
  <si>
    <t>B02 Sindicatura II</t>
  </si>
  <si>
    <t>B01 Sindicatura I</t>
  </si>
  <si>
    <t>B00 SINDICATURAS</t>
  </si>
  <si>
    <t>A02 Derechos Humanos</t>
  </si>
  <si>
    <t>A01 Comunicación Social</t>
  </si>
  <si>
    <t>A00 PRESIDENCIA</t>
  </si>
  <si>
    <t>Dependencias (3)</t>
  </si>
  <si>
    <t>G00 CONTRALORÍA INTERNA</t>
  </si>
  <si>
    <t>F00 ÁREA DE GESTIÓN SOCIAL</t>
  </si>
  <si>
    <t>E00 ÁREA DE OPERACIÓN</t>
  </si>
  <si>
    <t>D00 ÁREA DE ADMINISTRACIÓN</t>
  </si>
  <si>
    <t>C00 TESORERÍA</t>
  </si>
  <si>
    <t>B00 DIRECCIÓN GENERAL</t>
  </si>
  <si>
    <t>E02 Estudios y Proyectos</t>
  </si>
  <si>
    <t>E00 UNIDAD DE PLANEACIÓN</t>
  </si>
  <si>
    <t>D00 UNIDAD JURÍDICA</t>
  </si>
  <si>
    <t>C03 Mantenimiento</t>
  </si>
  <si>
    <t>C02 Operación</t>
  </si>
  <si>
    <t>C01 Construcción</t>
  </si>
  <si>
    <t>C00 UNIDAD TÉCNICA DE OPERACIÓN</t>
  </si>
  <si>
    <t>B03 Comercialización</t>
  </si>
  <si>
    <t>B02 Administración</t>
  </si>
  <si>
    <t>B01 Finanzas</t>
  </si>
  <si>
    <t>B00 FINANZAS Y ADMINISTRACIÓN</t>
  </si>
  <si>
    <t>A05 Unidad de Informática</t>
  </si>
  <si>
    <t>A04 Control de Gestión</t>
  </si>
  <si>
    <t>A01 Subdirección General</t>
  </si>
  <si>
    <t>A00 DIRECCIÓN GENERAL</t>
  </si>
  <si>
    <t>D00 CONTRALORÍA INTERNA</t>
  </si>
  <si>
    <t>C00 DIFUSIÓN Y OPERACIÓN</t>
  </si>
  <si>
    <t>B00 ADMINISTRACIÓN Y FINANZAS</t>
  </si>
  <si>
    <t>Total:(12)</t>
  </si>
  <si>
    <t xml:space="preserve">   04 Adeudos de Ejercicios Fiscales Anteriores</t>
  </si>
  <si>
    <t xml:space="preserve">   03 Saneamiento del Sistema Financiero</t>
  </si>
  <si>
    <t xml:space="preserve">   01 Transacciones de la Deuda Pública / 
        Costo Financiero de la Deuda</t>
  </si>
  <si>
    <t>04 Otras no Clasificadas en Funciones Anteriores</t>
  </si>
  <si>
    <t xml:space="preserve">   08 Otras Industrias y Otros Asuntos Económicos</t>
  </si>
  <si>
    <t xml:space="preserve">   07 Ciencia, Tecnología e Innovación</t>
  </si>
  <si>
    <t xml:space="preserve">   06 Turismo</t>
  </si>
  <si>
    <t xml:space="preserve">   05 Comunicaciones</t>
  </si>
  <si>
    <t xml:space="preserve">   04 Transporte</t>
  </si>
  <si>
    <t xml:space="preserve">   03 Combustibles y Energía Minera, Manufacturas
         y Construcción</t>
  </si>
  <si>
    <t xml:space="preserve">   02 Agropecuaria, Silvicultura, Pesca y Caza </t>
  </si>
  <si>
    <t xml:space="preserve">   01 Asuntos Económicos, Comerciales y Laborales 
        en General</t>
  </si>
  <si>
    <t>03 Desarrollo Económico</t>
  </si>
  <si>
    <t xml:space="preserve">   07 Otros Asuntos Sociales</t>
  </si>
  <si>
    <t xml:space="preserve">   06 Protección Social</t>
  </si>
  <si>
    <t xml:space="preserve">   05 Educación</t>
  </si>
  <si>
    <t xml:space="preserve">   04 Recreación, Cultura y otras Manifestaciones                  
        Sociales</t>
  </si>
  <si>
    <t xml:space="preserve">   03 Salud</t>
  </si>
  <si>
    <t xml:space="preserve">   02 Vivienda y Servicios a la Comunidad</t>
  </si>
  <si>
    <t xml:space="preserve">   01 Protección Ambiental</t>
  </si>
  <si>
    <t>02 Desarrollo Social</t>
  </si>
  <si>
    <t xml:space="preserve">   08 Otros Servicios Generales</t>
  </si>
  <si>
    <t xml:space="preserve">   06 Seguridad Nacional</t>
  </si>
  <si>
    <t xml:space="preserve">   05 Asuntos Financieros y Hacendarios</t>
  </si>
  <si>
    <t xml:space="preserve">   04 Relaciones Exteriores</t>
  </si>
  <si>
    <t xml:space="preserve">   03 Coordinación de la Política de Gobierno</t>
  </si>
  <si>
    <t xml:space="preserve">   02 Justicia</t>
  </si>
  <si>
    <t xml:space="preserve">   01 Legislación</t>
  </si>
  <si>
    <t>01 Gobierno</t>
  </si>
  <si>
    <r>
      <rPr>
        <b/>
        <sz val="11"/>
        <color theme="1"/>
        <rFont val="Calibri"/>
        <family val="2"/>
        <scheme val="minor"/>
      </rPr>
      <t>Subejercicio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(11)</t>
    </r>
  </si>
  <si>
    <r>
      <rPr>
        <b/>
        <sz val="11"/>
        <color theme="1"/>
        <rFont val="Calibri"/>
        <family val="2"/>
        <scheme val="minor"/>
      </rPr>
      <t>Pagado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(10)</t>
    </r>
  </si>
  <si>
    <r>
      <rPr>
        <b/>
        <sz val="11"/>
        <color theme="1"/>
        <rFont val="Calibri"/>
        <family val="2"/>
        <scheme val="minor"/>
      </rPr>
      <t>Ejercido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(9)</t>
    </r>
  </si>
  <si>
    <r>
      <rPr>
        <b/>
        <sz val="11"/>
        <color theme="1"/>
        <rFont val="Calibri"/>
        <family val="2"/>
        <scheme val="minor"/>
      </rPr>
      <t>Devengado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(8)</t>
    </r>
  </si>
  <si>
    <r>
      <rPr>
        <b/>
        <sz val="11"/>
        <color theme="1"/>
        <rFont val="Calibri"/>
        <family val="2"/>
        <scheme val="minor"/>
      </rPr>
      <t>Comprometido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(7)</t>
    </r>
  </si>
  <si>
    <r>
      <rPr>
        <b/>
        <sz val="11"/>
        <color theme="1"/>
        <rFont val="Calibri"/>
        <family val="2"/>
        <scheme val="minor"/>
      </rPr>
      <t>Modificado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(6)</t>
    </r>
  </si>
  <si>
    <r>
      <t xml:space="preserve">Ampliaciones /
Reducciónes
</t>
    </r>
    <r>
      <rPr>
        <sz val="6"/>
        <color theme="1"/>
        <rFont val="Calibri"/>
        <family val="2"/>
        <scheme val="minor"/>
      </rPr>
      <t>(5)</t>
    </r>
  </si>
  <si>
    <r>
      <rPr>
        <b/>
        <sz val="11"/>
        <color theme="1"/>
        <rFont val="Calibri"/>
        <family val="2"/>
        <scheme val="minor"/>
      </rPr>
      <t>Aprobado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(4)</t>
    </r>
  </si>
  <si>
    <r>
      <rPr>
        <b/>
        <sz val="11"/>
        <color theme="1"/>
        <rFont val="Calibri"/>
        <family val="2"/>
        <scheme val="minor"/>
      </rPr>
      <t xml:space="preserve">Finalidad y Función </t>
    </r>
    <r>
      <rPr>
        <sz val="6"/>
        <color theme="1"/>
        <rFont val="Calibri"/>
        <family val="2"/>
        <scheme val="minor"/>
      </rPr>
      <t>(3)</t>
    </r>
  </si>
  <si>
    <r>
      <t xml:space="preserve">AL                   DE                 DE               </t>
    </r>
    <r>
      <rPr>
        <b/>
        <sz val="7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(2)</t>
    </r>
  </si>
  <si>
    <t>Municipio: (1)</t>
  </si>
  <si>
    <t>(Pesos)</t>
  </si>
  <si>
    <t xml:space="preserve">         Estado Analítico del Ejercicio Presupuestal de Egresos Clasificación Funcional (Finalidad y Función)</t>
  </si>
  <si>
    <r>
      <t xml:space="preserve">Total </t>
    </r>
    <r>
      <rPr>
        <vertAlign val="subscript"/>
        <sz val="11"/>
        <color theme="1"/>
        <rFont val="Calibri"/>
        <family val="2"/>
        <scheme val="minor"/>
      </rPr>
      <t>(12)</t>
    </r>
  </si>
  <si>
    <t>PROGRAMAS</t>
  </si>
  <si>
    <r>
      <t>Pagado</t>
    </r>
    <r>
      <rPr>
        <b/>
        <vertAlign val="subscript"/>
        <sz val="16"/>
        <color theme="1"/>
        <rFont val="Calibri"/>
        <family val="2"/>
        <scheme val="minor"/>
      </rPr>
      <t xml:space="preserve"> (10)</t>
    </r>
  </si>
  <si>
    <r>
      <t xml:space="preserve">Ejercido </t>
    </r>
    <r>
      <rPr>
        <b/>
        <vertAlign val="subscript"/>
        <sz val="16"/>
        <color theme="1"/>
        <rFont val="Calibri"/>
        <family val="2"/>
        <scheme val="minor"/>
      </rPr>
      <t>(9)</t>
    </r>
  </si>
  <si>
    <r>
      <t>Devengado</t>
    </r>
    <r>
      <rPr>
        <b/>
        <vertAlign val="subscript"/>
        <sz val="16"/>
        <color theme="1"/>
        <rFont val="Calibri"/>
        <family val="2"/>
        <scheme val="minor"/>
      </rPr>
      <t xml:space="preserve"> (8)</t>
    </r>
  </si>
  <si>
    <r>
      <t xml:space="preserve">Comprometido </t>
    </r>
    <r>
      <rPr>
        <b/>
        <vertAlign val="subscript"/>
        <sz val="16"/>
        <color theme="1"/>
        <rFont val="Calibri"/>
        <family val="2"/>
        <scheme val="minor"/>
      </rPr>
      <t>(7)</t>
    </r>
  </si>
  <si>
    <r>
      <t>Modificado</t>
    </r>
    <r>
      <rPr>
        <b/>
        <vertAlign val="subscript"/>
        <sz val="16"/>
        <color theme="1"/>
        <rFont val="Calibri"/>
        <family val="2"/>
        <scheme val="minor"/>
      </rPr>
      <t xml:space="preserve"> (6)</t>
    </r>
  </si>
  <si>
    <r>
      <t xml:space="preserve">Ampliaciones / Reducciones </t>
    </r>
    <r>
      <rPr>
        <b/>
        <vertAlign val="subscript"/>
        <sz val="16"/>
        <color theme="1"/>
        <rFont val="Calibri"/>
        <family val="2"/>
        <scheme val="minor"/>
      </rPr>
      <t>(5)</t>
    </r>
  </si>
  <si>
    <r>
      <t xml:space="preserve">Aprobado </t>
    </r>
    <r>
      <rPr>
        <b/>
        <vertAlign val="subscript"/>
        <sz val="16"/>
        <color theme="1"/>
        <rFont val="Calibri"/>
        <family val="2"/>
        <scheme val="minor"/>
      </rPr>
      <t>(4)</t>
    </r>
  </si>
  <si>
    <r>
      <t xml:space="preserve">Concepto </t>
    </r>
    <r>
      <rPr>
        <b/>
        <vertAlign val="subscript"/>
        <sz val="16"/>
        <color theme="1"/>
        <rFont val="Calibri"/>
        <family val="2"/>
        <scheme val="minor"/>
      </rPr>
      <t>(3)</t>
    </r>
  </si>
  <si>
    <t xml:space="preserve">                                      </t>
  </si>
  <si>
    <t>El total de la depreciación acumulada deberá coincidir con lo registrado en la cuenta 1261 de la Balanza de Comprobación.</t>
  </si>
  <si>
    <t>2)</t>
  </si>
  <si>
    <t>La depreciación se aplicará para la cuenta 1233 Edificios no Habitacionales, por lo que refiere al valor de adquisición y catastral el formato a utilizar sera de número.</t>
  </si>
  <si>
    <t xml:space="preserve">1) </t>
  </si>
  <si>
    <t>Notas:</t>
  </si>
  <si>
    <t>A</t>
  </si>
  <si>
    <t>ACUMULADA</t>
  </si>
  <si>
    <t>ANUAL</t>
  </si>
  <si>
    <t>TIEMPO DE VIDA ÚTIL</t>
  </si>
  <si>
    <t>FECHA</t>
  </si>
  <si>
    <t>NÚMERO</t>
  </si>
  <si>
    <t xml:space="preserve">TIPO </t>
  </si>
  <si>
    <t>ADQUISICIÓN</t>
  </si>
  <si>
    <t>CATASTRAL</t>
  </si>
  <si>
    <t xml:space="preserve"> CONSTRUIDA
  (M2)</t>
  </si>
  <si>
    <t>(M2)</t>
  </si>
  <si>
    <t>PONIENTE</t>
  </si>
  <si>
    <t>ORIENTE</t>
  </si>
  <si>
    <t xml:space="preserve">SUR </t>
  </si>
  <si>
    <t>NORTE</t>
  </si>
  <si>
    <t xml:space="preserve"> DEL INMUEBLE</t>
  </si>
  <si>
    <t>PROG.</t>
  </si>
  <si>
    <t>COMENTARIOS</t>
  </si>
  <si>
    <t>DEPRECIACIÓN</t>
  </si>
  <si>
    <t>FECHA DE ALTA</t>
  </si>
  <si>
    <t>PÓLIZAS</t>
  </si>
  <si>
    <t>MODALIDAD DE</t>
  </si>
  <si>
    <t xml:space="preserve">VALOR  </t>
  </si>
  <si>
    <t xml:space="preserve">CLAVE CATASTRAL </t>
  </si>
  <si>
    <t>NÚMERO DEL REGISTRO PÚBLICO DE LA PROPIEDAD</t>
  </si>
  <si>
    <t>NÚMERO DE ESCRITURA Y/O FECHA DEL CONTRATO</t>
  </si>
  <si>
    <t>DOCUMENTO QUE ACREDITA LA POSESIÓN</t>
  </si>
  <si>
    <t>USO</t>
  </si>
  <si>
    <t>VALOR DE ADQUISICIÓN</t>
  </si>
  <si>
    <t>FECHA DE</t>
  </si>
  <si>
    <t xml:space="preserve">SUPERFICIE </t>
  </si>
  <si>
    <t>MEDIDAS Y COLINDANCIAS</t>
  </si>
  <si>
    <t>LOCALIDAD</t>
  </si>
  <si>
    <t>UBICACIÓN</t>
  </si>
  <si>
    <t>NOMBRE</t>
  </si>
  <si>
    <t xml:space="preserve">NOMBRE DE LA CUENTA </t>
  </si>
  <si>
    <t>SUBCUENTA</t>
  </si>
  <si>
    <t>CUENTA</t>
  </si>
  <si>
    <t>NUM.</t>
  </si>
  <si>
    <t xml:space="preserve">I N V E N T A R I O    D E    B I E N E S     I N M U E B L E S    </t>
  </si>
  <si>
    <t>OTROS</t>
  </si>
  <si>
    <t>IMCUFIDE</t>
  </si>
  <si>
    <t xml:space="preserve">    </t>
  </si>
  <si>
    <t>2.-</t>
  </si>
  <si>
    <t>DIF</t>
  </si>
  <si>
    <t>3.-</t>
  </si>
  <si>
    <t>1.-</t>
  </si>
  <si>
    <t>FECHA:</t>
  </si>
  <si>
    <t>4.-</t>
  </si>
  <si>
    <t>ODAS</t>
  </si>
  <si>
    <t>MUNICIPIO</t>
  </si>
  <si>
    <t>Inventario de Bienes Inmuebles</t>
  </si>
  <si>
    <t>El total de la depreciación acumulada deberá coincidir con lo registrado en la cuenta 1263 de la Balanza de Comprobación.</t>
  </si>
  <si>
    <t>El listado de los bienes muebles deberá integrarse en una sola hoja de Excel, de manera consecutiva y sín subtotales.</t>
  </si>
  <si>
    <t>Nota:</t>
  </si>
  <si>
    <t>TIPO</t>
  </si>
  <si>
    <t>COSTO</t>
  </si>
  <si>
    <t>PROVEEDOR</t>
  </si>
  <si>
    <t xml:space="preserve">FECHA </t>
  </si>
  <si>
    <t>ÁREA RESPONSABLE</t>
  </si>
  <si>
    <t>FECHA DE MOVIMIENTO DE ALTA</t>
  </si>
  <si>
    <t>FACTURA</t>
  </si>
  <si>
    <t xml:space="preserve">NÚMERO DE SERIE  </t>
  </si>
  <si>
    <t>MODELO</t>
  </si>
  <si>
    <t>MARCA</t>
  </si>
  <si>
    <t>NOMBRE DEL MUEBLE</t>
  </si>
  <si>
    <t>NOMBRE DEL RESGUARDATARIO</t>
  </si>
  <si>
    <t>NÚMERO DE INVENTARIO</t>
  </si>
  <si>
    <t xml:space="preserve"> SUBCUENTA  </t>
  </si>
  <si>
    <t>NÚM. PROG.</t>
  </si>
  <si>
    <t xml:space="preserve">I N V E N T A R I O    D E      B I E N E S     M U E B L E S  </t>
  </si>
  <si>
    <t xml:space="preserve">IMCUFIDE </t>
  </si>
  <si>
    <t>Inventario de Bienes Muebles</t>
  </si>
  <si>
    <t>XI. Bienes registrados en el inventario a un costo menor que en contabilidad.</t>
  </si>
  <si>
    <t>X. Bienes registrados en el inventario a un costo mayor que en contabilidad.</t>
  </si>
  <si>
    <t>IX. Bienes muebles con registro en contabilidad e inventario a un costo menor a 70 UMAS. (a la fecha de su adquisición)</t>
  </si>
  <si>
    <t>VIII. Saldos contables no integrados.</t>
  </si>
  <si>
    <t>VII. Bienes muebles no localizados con registro en contabilidad no considerados en el inventario.</t>
  </si>
  <si>
    <t>VI. Bienes muebles no localizados con registro en el inventario no considerados en contabilidad.</t>
  </si>
  <si>
    <t>V. Bienes muebles no localizados con registro contable-administrativo.</t>
  </si>
  <si>
    <t>IV. Bienes muebles localizados con registro en el inventario no considerados en contabilidad.</t>
  </si>
  <si>
    <t>III. Bienes muebles sin registro contable-administrativo.</t>
  </si>
  <si>
    <t>II. Bienes muebles localizados con registro en contabilidad no considerados en el inventario</t>
  </si>
  <si>
    <t>I. Bienes muebles localizados con registro contable-administrativo.</t>
  </si>
  <si>
    <t>Para el llenado de la columna 14, se deberán considerar los supuestos siguientes;</t>
  </si>
  <si>
    <t>Para el llenado de las columnas 8, 11, 12 y 13, que corresponden a valores, el formato de celdas a utilizar será de número.</t>
  </si>
  <si>
    <t>TOTALES</t>
  </si>
  <si>
    <t>FALTANTE</t>
  </si>
  <si>
    <t>SOBRANTE</t>
  </si>
  <si>
    <t>PÓLIZA O FACTURA</t>
  </si>
  <si>
    <t>COSTO REGISTRADO EN EL INVENTARIO</t>
  </si>
  <si>
    <t>NOMBRE 
DEL BIEN O REGISTRO</t>
  </si>
  <si>
    <t>NÚMERO DE CUENTA</t>
  </si>
  <si>
    <t>SUPUESTOS</t>
  </si>
  <si>
    <t>DIFERENCIAS</t>
  </si>
  <si>
    <t>REGISTRO CONTABLE</t>
  </si>
  <si>
    <t>LEVANTAMIENTO FÍSICO</t>
  </si>
  <si>
    <t>HOJA DE TRABAJO PARA LA CONCILIACIÓN FÍSICO-CONTABLE DE BIENES MUEBLES</t>
  </si>
  <si>
    <t>CUENTA:</t>
  </si>
  <si>
    <t>NOMBRE DEL ENTE FISCALIZABLE:</t>
  </si>
  <si>
    <t>Hoja de Trabajo para la Conciliación Físico Contable de los Bienes Muebles</t>
  </si>
  <si>
    <r>
      <rPr>
        <b/>
        <sz val="12"/>
        <color indexed="8"/>
        <rFont val="Calibri"/>
        <family val="2"/>
      </rPr>
      <t>XI.</t>
    </r>
    <r>
      <rPr>
        <sz val="12"/>
        <color indexed="8"/>
        <rFont val="Calibri"/>
        <family val="2"/>
      </rPr>
      <t xml:space="preserve"> BIENES MUEBLES REGISTRADOS EN EL INVENTARIO A UN COSTO MENOR QUE EN CONTABILIDAD.</t>
    </r>
  </si>
  <si>
    <r>
      <rPr>
        <b/>
        <sz val="12"/>
        <color indexed="8"/>
        <rFont val="Calibri"/>
        <family val="2"/>
      </rPr>
      <t>XI.</t>
    </r>
    <r>
      <rPr>
        <sz val="12"/>
        <color indexed="8"/>
        <rFont val="Calibri"/>
        <family val="2"/>
      </rPr>
      <t xml:space="preserve"> BIENES MUEBLES REGISTRADOS EN EL INVENTARIO </t>
    </r>
    <r>
      <rPr>
        <b/>
        <sz val="12"/>
        <color indexed="10"/>
        <rFont val="Calibri"/>
        <family val="2"/>
      </rPr>
      <t>CON</t>
    </r>
    <r>
      <rPr>
        <sz val="12"/>
        <color indexed="8"/>
        <rFont val="Calibri"/>
        <family val="2"/>
      </rPr>
      <t xml:space="preserve"> UN COSTO MENOR EN CONTABILIDAD.</t>
    </r>
  </si>
  <si>
    <r>
      <rPr>
        <b/>
        <sz val="12"/>
        <color indexed="8"/>
        <rFont val="Calibri"/>
        <family val="2"/>
      </rPr>
      <t>X.</t>
    </r>
    <r>
      <rPr>
        <sz val="12"/>
        <color indexed="8"/>
        <rFont val="Calibri"/>
        <family val="2"/>
      </rPr>
      <t xml:space="preserve"> BIENES MUEBLES REGISTRADOS EN EL INVENTARIO A UN COSTO MAYOR QUE EN CONTABILIDAD.</t>
    </r>
  </si>
  <si>
    <r>
      <rPr>
        <b/>
        <sz val="12"/>
        <color indexed="8"/>
        <rFont val="Calibri"/>
        <family val="2"/>
      </rPr>
      <t>X.</t>
    </r>
    <r>
      <rPr>
        <sz val="12"/>
        <color indexed="8"/>
        <rFont val="Calibri"/>
        <family val="2"/>
      </rPr>
      <t xml:space="preserve"> BIENES MUEBLES REGISTRADOS EN EL INVENTARIO </t>
    </r>
    <r>
      <rPr>
        <b/>
        <sz val="12"/>
        <color indexed="10"/>
        <rFont val="Calibri"/>
        <family val="2"/>
      </rPr>
      <t>CON</t>
    </r>
    <r>
      <rPr>
        <sz val="12"/>
        <color indexed="8"/>
        <rFont val="Calibri"/>
        <family val="2"/>
      </rPr>
      <t xml:space="preserve"> UN COSTO MAYOR EN CONTABILIDAD.</t>
    </r>
  </si>
  <si>
    <r>
      <rPr>
        <b/>
        <sz val="12"/>
        <color indexed="8"/>
        <rFont val="Calibri"/>
        <family val="2"/>
      </rPr>
      <t>IX.</t>
    </r>
    <r>
      <rPr>
        <sz val="12"/>
        <color indexed="8"/>
        <rFont val="Calibri"/>
        <family val="2"/>
      </rPr>
      <t xml:space="preserve"> BIENES MUEBLES CON REGISTRO EN CONTABILIDAD E INVENTARIO A UN COSTO MENOR DE 70 UMAS (A LA FECHA DE SU ADQUISICIÓN)</t>
    </r>
  </si>
  <si>
    <r>
      <rPr>
        <b/>
        <sz val="12"/>
        <color indexed="8"/>
        <rFont val="Calibri"/>
        <family val="2"/>
      </rPr>
      <t>IX.</t>
    </r>
    <r>
      <rPr>
        <sz val="12"/>
        <color indexed="8"/>
        <rFont val="Calibri"/>
        <family val="2"/>
      </rPr>
      <t xml:space="preserve"> BIENES MUEBLES CON REGISTRO CONTABLE-ADMINISTRATIVO CON UN COSTO MENOR A 70 UMAS (A LA FECHA DE SU ADQUISICIÓN)</t>
    </r>
  </si>
  <si>
    <r>
      <rPr>
        <b/>
        <sz val="12"/>
        <color indexed="8"/>
        <rFont val="Calibri"/>
        <family val="2"/>
      </rPr>
      <t>VIII.</t>
    </r>
    <r>
      <rPr>
        <sz val="12"/>
        <color indexed="8"/>
        <rFont val="Calibri"/>
        <family val="2"/>
      </rPr>
      <t xml:space="preserve"> SALDOS CONTABLES NO INTEGRADOS</t>
    </r>
  </si>
  <si>
    <r>
      <rPr>
        <b/>
        <sz val="12"/>
        <color indexed="8"/>
        <rFont val="Calibri"/>
        <family val="2"/>
      </rPr>
      <t>VII.</t>
    </r>
    <r>
      <rPr>
        <sz val="12"/>
        <color indexed="8"/>
        <rFont val="Calibri"/>
        <family val="2"/>
      </rPr>
      <t xml:space="preserve"> BIENES MUEBLES NO LOCALIZADOS CON REGISTRO EN CONTABILIDAD NO CONSIDERADOS EN EL INVENTARIO</t>
    </r>
  </si>
  <si>
    <r>
      <rPr>
        <b/>
        <sz val="12"/>
        <color indexed="8"/>
        <rFont val="Calibri"/>
        <family val="2"/>
      </rPr>
      <t>VII.</t>
    </r>
    <r>
      <rPr>
        <sz val="12"/>
        <color indexed="8"/>
        <rFont val="Calibri"/>
        <family val="2"/>
      </rPr>
      <t xml:space="preserve"> BIENES MUEBLES NO LOCALIZADOS CON REGISTRO </t>
    </r>
    <r>
      <rPr>
        <b/>
        <sz val="12"/>
        <color indexed="10"/>
        <rFont val="Calibri"/>
        <family val="2"/>
      </rPr>
      <t>CONTABLE</t>
    </r>
    <r>
      <rPr>
        <sz val="12"/>
        <color indexed="8"/>
        <rFont val="Calibri"/>
        <family val="2"/>
      </rPr>
      <t xml:space="preserve"> NO CONSIDERADOS EN EL INVENTARIO</t>
    </r>
  </si>
  <si>
    <r>
      <rPr>
        <b/>
        <sz val="12"/>
        <color indexed="8"/>
        <rFont val="Calibri"/>
        <family val="2"/>
      </rPr>
      <t>VI.</t>
    </r>
    <r>
      <rPr>
        <sz val="12"/>
        <color indexed="8"/>
        <rFont val="Calibri"/>
        <family val="2"/>
      </rPr>
      <t xml:space="preserve"> BIENES MUEBLES NO LOCALIZADOS CON REGISTRO EN EL INVENTARIO NO CONSIDERADOS EN CONTABILIDAD</t>
    </r>
  </si>
  <si>
    <r>
      <rPr>
        <b/>
        <sz val="12"/>
        <color indexed="8"/>
        <rFont val="Calibri"/>
        <family val="2"/>
      </rPr>
      <t>V.</t>
    </r>
    <r>
      <rPr>
        <sz val="12"/>
        <color indexed="8"/>
        <rFont val="Calibri"/>
        <family val="2"/>
      </rPr>
      <t xml:space="preserve"> BIENES MUEBLES NO LOCALIZADOS CON REGISTRO CONTABLE-ADMINISTRATIVO</t>
    </r>
  </si>
  <si>
    <r>
      <rPr>
        <b/>
        <sz val="12"/>
        <color indexed="8"/>
        <rFont val="Calibri"/>
        <family val="2"/>
      </rPr>
      <t>IV.</t>
    </r>
    <r>
      <rPr>
        <sz val="12"/>
        <color indexed="8"/>
        <rFont val="Calibri"/>
        <family val="2"/>
      </rPr>
      <t xml:space="preserve"> BIENES MUEBLES CON REGISTRO EN EL INVENTARIO NO CONSIDERADOS EN CONTABILIDAD</t>
    </r>
  </si>
  <si>
    <r>
      <rPr>
        <b/>
        <sz val="12"/>
        <color indexed="8"/>
        <rFont val="Calibri"/>
        <family val="2"/>
      </rPr>
      <t>IV.</t>
    </r>
    <r>
      <rPr>
        <sz val="12"/>
        <color indexed="8"/>
        <rFont val="Calibri"/>
        <family val="2"/>
      </rPr>
      <t xml:space="preserve"> BIENES MUEBLES </t>
    </r>
    <r>
      <rPr>
        <b/>
        <sz val="12"/>
        <color indexed="10"/>
        <rFont val="Calibri"/>
        <family val="2"/>
      </rPr>
      <t>LOCALIZADOS</t>
    </r>
    <r>
      <rPr>
        <sz val="12"/>
        <color indexed="8"/>
        <rFont val="Calibri"/>
        <family val="2"/>
      </rPr>
      <t xml:space="preserve"> CON REGISTRO EN EL INVENTARIO NO CONSIDERADOS EN CONTABILIDAD</t>
    </r>
  </si>
  <si>
    <r>
      <rPr>
        <b/>
        <sz val="12"/>
        <color indexed="8"/>
        <rFont val="Calibri"/>
        <family val="2"/>
      </rPr>
      <t>III</t>
    </r>
    <r>
      <rPr>
        <sz val="12"/>
        <color indexed="8"/>
        <rFont val="Calibri"/>
        <family val="2"/>
      </rPr>
      <t xml:space="preserve"> . BIENES MUEBLES SIN REGISTRO CONTABLE-ADMINISTRATIVO</t>
    </r>
  </si>
  <si>
    <r>
      <rPr>
        <b/>
        <sz val="12"/>
        <color indexed="8"/>
        <rFont val="Calibri"/>
        <family val="2"/>
      </rPr>
      <t>II.</t>
    </r>
    <r>
      <rPr>
        <sz val="12"/>
        <color indexed="8"/>
        <rFont val="Calibri"/>
        <family val="2"/>
      </rPr>
      <t xml:space="preserve"> BIENES MUEBLES CON REGISTRO EN CONTABILIDAD NO CONSIDERADOS EN EL INVENTARIO</t>
    </r>
  </si>
  <si>
    <r>
      <rPr>
        <b/>
        <sz val="12"/>
        <color indexed="8"/>
        <rFont val="Calibri"/>
        <family val="2"/>
      </rPr>
      <t>II.</t>
    </r>
    <r>
      <rPr>
        <sz val="12"/>
        <color indexed="8"/>
        <rFont val="Calibri"/>
        <family val="2"/>
      </rPr>
      <t xml:space="preserve"> BIENES MUEBLES </t>
    </r>
    <r>
      <rPr>
        <b/>
        <sz val="12"/>
        <color indexed="10"/>
        <rFont val="Calibri"/>
        <family val="2"/>
      </rPr>
      <t>LOCALIZADOS</t>
    </r>
    <r>
      <rPr>
        <sz val="12"/>
        <color indexed="8"/>
        <rFont val="Calibri"/>
        <family val="2"/>
      </rPr>
      <t xml:space="preserve"> CON REGISTRO</t>
    </r>
    <r>
      <rPr>
        <b/>
        <sz val="12"/>
        <color indexed="10"/>
        <rFont val="Calibri"/>
        <family val="2"/>
      </rPr>
      <t xml:space="preserve"> CONTABLE</t>
    </r>
    <r>
      <rPr>
        <sz val="12"/>
        <color indexed="8"/>
        <rFont val="Calibri"/>
        <family val="2"/>
      </rPr>
      <t xml:space="preserve"> NO CONSIDERADOS EN EL INVENTARIO</t>
    </r>
  </si>
  <si>
    <r>
      <rPr>
        <b/>
        <sz val="12"/>
        <color indexed="8"/>
        <rFont val="Calibri"/>
        <family val="2"/>
      </rPr>
      <t>I.</t>
    </r>
    <r>
      <rPr>
        <sz val="12"/>
        <color indexed="8"/>
        <rFont val="Calibri"/>
        <family val="2"/>
      </rPr>
      <t xml:space="preserve"> BIENES MUEBLES CON REGISTRO CONTABLE-ADMINISTRATIVO</t>
    </r>
  </si>
  <si>
    <r>
      <rPr>
        <b/>
        <sz val="12"/>
        <color indexed="8"/>
        <rFont val="Calibri"/>
        <family val="2"/>
      </rPr>
      <t>I.</t>
    </r>
    <r>
      <rPr>
        <sz val="12"/>
        <color indexed="8"/>
        <rFont val="Calibri"/>
        <family val="2"/>
      </rPr>
      <t xml:space="preserve"> BIENES MUEBLES </t>
    </r>
    <r>
      <rPr>
        <b/>
        <sz val="12"/>
        <color indexed="10"/>
        <rFont val="Calibri"/>
        <family val="2"/>
      </rPr>
      <t>LOCALIZADOS</t>
    </r>
    <r>
      <rPr>
        <sz val="12"/>
        <color indexed="8"/>
        <rFont val="Calibri"/>
        <family val="2"/>
      </rPr>
      <t xml:space="preserve"> CON REGISTRO CONTABLE-ADMINISTRATIVO</t>
    </r>
  </si>
  <si>
    <t>SUPUESTOS PROPUESTOS</t>
  </si>
  <si>
    <t>SUPUESTOS ACTUALES</t>
  </si>
  <si>
    <t>(30)</t>
  </si>
  <si>
    <t>(28)</t>
  </si>
  <si>
    <t>(16)</t>
  </si>
  <si>
    <t>(27)</t>
  </si>
  <si>
    <t>XIII. Bienes Registrados en Contabilidad a un Costo Mayor que en Inventario</t>
  </si>
  <si>
    <t>(15)</t>
  </si>
  <si>
    <t>X. Bienes Registrados en el Inventario a un Costo Mayor que en Contabilidad</t>
  </si>
  <si>
    <t>(26)</t>
  </si>
  <si>
    <t>IX. Bienes Muebles Con Registro en Contabilidad e Inventario a un Costo Menor de 70 UMAS (a su Fecha de Adquisición)
(a su Fecha de Adquisición)</t>
  </si>
  <si>
    <t>(25)</t>
  </si>
  <si>
    <t>VIII. Saldos Contables No Integrados</t>
  </si>
  <si>
    <t>(14)</t>
  </si>
  <si>
    <t>(24)</t>
  </si>
  <si>
    <t>VII. Bienes Muebles No Localizados Con Registro en Contabilidad No Considerados en el Inventario</t>
  </si>
  <si>
    <t>(13)</t>
  </si>
  <si>
    <t>VI. Bienes Muebles No Localizados Con Registro en el Inventario No Considerados en Contabilidad</t>
  </si>
  <si>
    <t>(23)</t>
  </si>
  <si>
    <t>V. Bienes Muebles No Localizados Con Registro Contable-Administrativo</t>
  </si>
  <si>
    <t>(12)</t>
  </si>
  <si>
    <r>
      <rPr>
        <b/>
        <sz val="11"/>
        <color indexed="8"/>
        <rFont val="Calibri"/>
        <family val="2"/>
      </rPr>
      <t xml:space="preserve"> ( - )   </t>
    </r>
    <r>
      <rPr>
        <b/>
        <u/>
        <sz val="11"/>
        <color indexed="8"/>
        <rFont val="Calibri"/>
        <family val="2"/>
      </rPr>
      <t>BAJAS</t>
    </r>
    <r>
      <rPr>
        <b/>
        <sz val="11"/>
        <color indexed="8"/>
        <rFont val="Calibri"/>
        <family val="2"/>
      </rPr>
      <t xml:space="preserve">               (22)</t>
    </r>
  </si>
  <si>
    <r>
      <rPr>
        <b/>
        <sz val="11"/>
        <color indexed="8"/>
        <rFont val="Calibri"/>
        <family val="2"/>
      </rPr>
      <t xml:space="preserve"> ( - )   </t>
    </r>
    <r>
      <rPr>
        <b/>
        <u/>
        <sz val="11"/>
        <color indexed="8"/>
        <rFont val="Calibri"/>
        <family val="2"/>
      </rPr>
      <t>BAJAS</t>
    </r>
    <r>
      <rPr>
        <b/>
        <sz val="11"/>
        <color indexed="8"/>
        <rFont val="Calibri"/>
        <family val="2"/>
      </rPr>
      <t xml:space="preserve">               (11)</t>
    </r>
  </si>
  <si>
    <t>(21)</t>
  </si>
  <si>
    <t>XII. Bienes Registrados en Contabilidad a un Costo Menor que en Inventario</t>
  </si>
  <si>
    <t>(10)</t>
  </si>
  <si>
    <t>XI. Bienes Registrados en el Inventario a un Costo Menor que en Contabilidad</t>
  </si>
  <si>
    <t>(20)</t>
  </si>
  <si>
    <t>IV. Bienes Muebles Con Registro en el Inventario No Considerados en Contabilidad</t>
  </si>
  <si>
    <t>(9)</t>
  </si>
  <si>
    <t>III. Bienes Muebles Sin Registro 
Contable-Administrativo</t>
  </si>
  <si>
    <t>(19)</t>
  </si>
  <si>
    <t>(8)</t>
  </si>
  <si>
    <t>II. Bienes Muebles Con Registro en Contabilidad 
No Considerados en el Inventario</t>
  </si>
  <si>
    <r>
      <rPr>
        <b/>
        <sz val="11"/>
        <color indexed="8"/>
        <rFont val="Calibri"/>
        <family val="2"/>
      </rPr>
      <t xml:space="preserve"> ( + )   </t>
    </r>
    <r>
      <rPr>
        <b/>
        <u/>
        <sz val="11"/>
        <color indexed="8"/>
        <rFont val="Calibri"/>
        <family val="2"/>
      </rPr>
      <t>ALTAS</t>
    </r>
    <r>
      <rPr>
        <b/>
        <sz val="11"/>
        <color indexed="8"/>
        <rFont val="Calibri"/>
        <family val="2"/>
      </rPr>
      <t xml:space="preserve">                (18)</t>
    </r>
  </si>
  <si>
    <r>
      <rPr>
        <b/>
        <sz val="11"/>
        <color indexed="8"/>
        <rFont val="Calibri"/>
        <family val="2"/>
      </rPr>
      <t xml:space="preserve"> ( + )   </t>
    </r>
    <r>
      <rPr>
        <b/>
        <u/>
        <sz val="11"/>
        <color indexed="8"/>
        <rFont val="Calibri"/>
        <family val="2"/>
      </rPr>
      <t>ALTAS</t>
    </r>
    <r>
      <rPr>
        <b/>
        <sz val="11"/>
        <color indexed="8"/>
        <rFont val="Calibri"/>
        <family val="2"/>
      </rPr>
      <t xml:space="preserve">                (7)</t>
    </r>
  </si>
  <si>
    <t>(17)</t>
  </si>
  <si>
    <t>(6)</t>
  </si>
  <si>
    <t>IMPORTE</t>
  </si>
  <si>
    <t>CONCEPTO</t>
  </si>
  <si>
    <t>COMENTARIOS
(29)</t>
  </si>
  <si>
    <t>CONTABLE</t>
  </si>
  <si>
    <t>FÍSICO</t>
  </si>
  <si>
    <t xml:space="preserve">CONCILIACIÓN FÍSICO-CONTABLE DE BIENES MUEBLES </t>
  </si>
  <si>
    <t>(4)</t>
  </si>
  <si>
    <t>NOMBRE DE LA CUENTA:</t>
  </si>
  <si>
    <t>(5)</t>
  </si>
  <si>
    <t>(3)</t>
  </si>
  <si>
    <t>NÚMERO DE CUENTA:</t>
  </si>
  <si>
    <t>NOMBRE DEL ENTE:</t>
  </si>
  <si>
    <t>Total  (16)</t>
  </si>
  <si>
    <t>Clave Catastral</t>
  </si>
  <si>
    <t>Núm. de Registro Público de la Propiedad</t>
  </si>
  <si>
    <t>Ubicación</t>
  </si>
  <si>
    <r>
      <t xml:space="preserve">Cuenta </t>
    </r>
    <r>
      <rPr>
        <sz val="8"/>
        <rFont val="Arial"/>
        <family val="2"/>
      </rPr>
      <t>(7)</t>
    </r>
  </si>
  <si>
    <r>
      <t xml:space="preserve">Cuenta </t>
    </r>
    <r>
      <rPr>
        <sz val="8"/>
        <rFont val="Arial"/>
        <family val="2"/>
      </rPr>
      <t>(6)</t>
    </r>
  </si>
  <si>
    <r>
      <rPr>
        <b/>
        <sz val="10"/>
        <rFont val="Arial"/>
        <family val="2"/>
      </rPr>
      <t xml:space="preserve">Comentarios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(15)</t>
    </r>
  </si>
  <si>
    <r>
      <t>Fecha del Movimiento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(14)</t>
    </r>
  </si>
  <si>
    <t>Costo
(Pesos)</t>
  </si>
  <si>
    <r>
      <t xml:space="preserve">Modo de Adquisición 
</t>
    </r>
    <r>
      <rPr>
        <sz val="8"/>
        <rFont val="Arial"/>
        <family val="2"/>
      </rPr>
      <t>(11)</t>
    </r>
  </si>
  <si>
    <r>
      <t>Núm. de Escritura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(10)</t>
    </r>
  </si>
  <si>
    <r>
      <t xml:space="preserve">Descripción del Bien Inmueble </t>
    </r>
    <r>
      <rPr>
        <sz val="8"/>
        <rFont val="Arial"/>
        <family val="2"/>
      </rPr>
      <t>(9)</t>
    </r>
  </si>
  <si>
    <r>
      <t xml:space="preserve">Nombre del Bien Inmueble 
</t>
    </r>
    <r>
      <rPr>
        <sz val="10"/>
        <rFont val="Arial"/>
        <family val="2"/>
      </rPr>
      <t>(8)</t>
    </r>
  </si>
  <si>
    <t xml:space="preserve">Nombre de la </t>
  </si>
  <si>
    <t>Núm.  De</t>
  </si>
  <si>
    <r>
      <t xml:space="preserve">Núm. Inventario </t>
    </r>
    <r>
      <rPr>
        <sz val="8"/>
        <rFont val="Arial"/>
        <family val="2"/>
      </rPr>
      <t>(5)</t>
    </r>
  </si>
  <si>
    <t xml:space="preserve">4.-  </t>
  </si>
  <si>
    <t>AYUNTAMIENTO</t>
  </si>
  <si>
    <r>
      <t xml:space="preserve">Total </t>
    </r>
    <r>
      <rPr>
        <sz val="8"/>
        <color theme="1"/>
        <rFont val="Arial"/>
        <family val="2"/>
      </rPr>
      <t xml:space="preserve"> (18)</t>
    </r>
  </si>
  <si>
    <r>
      <t>Estado de Uso del Bien</t>
    </r>
    <r>
      <rPr>
        <sz val="8"/>
        <rFont val="Arial"/>
        <family val="2"/>
      </rPr>
      <t xml:space="preserve"> (12)</t>
    </r>
  </si>
  <si>
    <r>
      <t xml:space="preserve">Número de Serie </t>
    </r>
    <r>
      <rPr>
        <sz val="8"/>
        <rFont val="Arial"/>
        <family val="2"/>
      </rPr>
      <t>(11)</t>
    </r>
  </si>
  <si>
    <r>
      <t xml:space="preserve">Modelo </t>
    </r>
    <r>
      <rPr>
        <sz val="8"/>
        <rFont val="Arial"/>
        <family val="2"/>
      </rPr>
      <t>(10)</t>
    </r>
  </si>
  <si>
    <r>
      <t xml:space="preserve">Marca </t>
    </r>
    <r>
      <rPr>
        <sz val="8"/>
        <rFont val="Arial"/>
        <family val="2"/>
      </rPr>
      <t>(9)</t>
    </r>
  </si>
  <si>
    <r>
      <rPr>
        <b/>
        <sz val="10"/>
        <rFont val="Arial"/>
        <family val="2"/>
      </rPr>
      <t xml:space="preserve">Comentarios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(17)</t>
    </r>
  </si>
  <si>
    <r>
      <t>Fecha del Movimiento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(16)</t>
    </r>
  </si>
  <si>
    <t xml:space="preserve">Costo 
(Pesos) </t>
  </si>
  <si>
    <r>
      <t>Núm. de Factura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(13)</t>
    </r>
  </si>
  <si>
    <t xml:space="preserve">Características </t>
  </si>
  <si>
    <r>
      <rPr>
        <b/>
        <sz val="8"/>
        <rFont val="Arial"/>
        <family val="2"/>
      </rPr>
      <t xml:space="preserve">Nombre del Bien Mueble 
</t>
    </r>
    <r>
      <rPr>
        <sz val="8"/>
        <rFont val="Arial"/>
        <family val="2"/>
      </rPr>
      <t>(8)</t>
    </r>
  </si>
  <si>
    <t xml:space="preserve">4.- </t>
  </si>
  <si>
    <t>Ingresos y Otros Beneficios</t>
  </si>
  <si>
    <t>Impuestos no Comprendidos en la Ley de Ingresos Vigente, Causados en Ejercicios Fiscales Anteriores Pendientes de Liquidación o Pago</t>
  </si>
  <si>
    <t>Cuotas para la Seguridad Social</t>
  </si>
  <si>
    <t>Contribuciones de Mejoras por Obras Públicas</t>
  </si>
  <si>
    <t>Para Obras Públicas y Acciones de Beneficio Social</t>
  </si>
  <si>
    <t>Accesorios de Contribución  de Mejoras por Obras Públicas</t>
  </si>
  <si>
    <t>Contribuciones de Mejoras no Comprendidas en la Ley de Ingresos Vigente, Causadas en Ejercicios Fiscales Anteriores Pendientes de Liquidación o Pago.</t>
  </si>
  <si>
    <t>Uso de Vías y Áreas Públicas para el Ejercicio de Actividades Comerciales y de Servicios</t>
  </si>
  <si>
    <t>Estacionamiento en la Vía Pública y de Servicio Público</t>
  </si>
  <si>
    <t>Desarrollo Urbano y Obras Públicas</t>
  </si>
  <si>
    <t>Servicios Prestados por Autoridades Fiscales, Administrativas y de Acceso a la Información Pública</t>
  </si>
  <si>
    <t>Servicios de Rastros</t>
  </si>
  <si>
    <t>Corral de Consejo e Identificación de Señales de Sangre, Tatuajes, Elementos Electromagnéticos y Fierros para Marcar Ganado y Magueyes</t>
  </si>
  <si>
    <t>Servicios de Panteones</t>
  </si>
  <si>
    <t>Expedición o Refrendo Anual de Licencias Para la Venta de Bebidas Alcohólicas al Público</t>
  </si>
  <si>
    <t>Servicios Prestados por Autoridades de Seguridad Pública</t>
  </si>
  <si>
    <t>Servicios Prestados por las Autoridades de Catastro</t>
  </si>
  <si>
    <t>Servicios de Alumbrado Público</t>
  </si>
  <si>
    <t>Servicios de Limpieza de Lotes Baldíos, Recolección, Traslado, y Disposición Final de Residuos Sólidos Industriales y Comerciales</t>
  </si>
  <si>
    <t>Derechos no Comprendidos en la Ley de Ingresos Vigente, Causados en Ejercicios Fiscales Anteriores Pendientes de Liquidación o Pago</t>
  </si>
  <si>
    <t>Productos</t>
  </si>
  <si>
    <t xml:space="preserve">Productos </t>
  </si>
  <si>
    <t>Otros Productos (Interéses Ganados)</t>
  </si>
  <si>
    <t>Derivado de Participaciones Federales</t>
  </si>
  <si>
    <t>Rendimientos o Ingresos Derivados de las Actividades de Organismos Descentralizados y Empresas de Participación Municipal cuando por su Naturaleza correspondan a actividades que no son Propias de Derecho Público</t>
  </si>
  <si>
    <t>Productos no Comprendidos en la Ley de Ingresos Vigente, Causados en Ejercicios Fiscales Anteriores Pendientes de Liquidación o Pago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</si>
  <si>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</si>
  <si>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</si>
  <si>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</si>
  <si>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</si>
  <si>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Financieras Monetarias con participación Estatal Mayoritaria.</t>
  </si>
  <si>
    <t>Ingresos por Venta de Bienes y Prestación de Servicios de Entidades Paraestatales Empresariales Financieras No Monetarias con participación Estatal Mayoritaria.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</si>
  <si>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</si>
  <si>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</si>
  <si>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JUBILACIONES.</t>
  </si>
  <si>
    <t>Las participaciones derivadas de la aplicación de la Ley de Coordinación Fiscal y demás Ordenamientos jurídicos federales aplicables</t>
  </si>
  <si>
    <t>Correspondientes al Impuesto Especial sobre Producción y Servicios</t>
  </si>
  <si>
    <t xml:space="preserve">Aportaciones </t>
  </si>
  <si>
    <t>Fondos Distintos de Aportaciones</t>
  </si>
  <si>
    <t>Transferencias, Asignaciones, Subsidios y Subvenciones, Pensiones y Jubilaciones</t>
  </si>
  <si>
    <t xml:space="preserve">Transferencias  y Asignaciones </t>
  </si>
  <si>
    <t>Transferencias del Fondo Mexicano del Petróleo para la Estabilización y el Desarrollo</t>
  </si>
  <si>
    <t>Intereses Ganados de Títulos, Valores y demás Instrumentos Financieros</t>
  </si>
  <si>
    <t>Diferencias por Reestructuración de Deuda Pública a Favor</t>
  </si>
  <si>
    <t xml:space="preserve">Otros Ingresos por Donativos </t>
  </si>
  <si>
    <t>"Bajo protesta de decir verdad declaramos que los Estados Presupuestarios y sus notas, son razonablemente correctos y son responsabilidad del emisor"</t>
  </si>
  <si>
    <t>Aportaciones al Seguro de Cesantía, en edad avanzada y vejez</t>
  </si>
  <si>
    <t>Apoyo a voluntarios que participen en  diversos Programas Federales</t>
  </si>
  <si>
    <t xml:space="preserve">Cuenta Pública 2021
Estado de Situación Financiera Comparativo </t>
  </si>
  <si>
    <t>Cuenta Pública 2021
Estado de Actividades Comparativo 
(Cifras en Pesos)</t>
  </si>
  <si>
    <t>2021 (5)</t>
  </si>
  <si>
    <t>Cuenta Pública 2021
Estado de Variación en la Hacienda Pública
 (Cifras en Pesos)</t>
  </si>
  <si>
    <t>Cambios en la Hacienda Pública / Patrimonio Contribuido
Neto 2021 (13)</t>
  </si>
  <si>
    <t>Variaciones de la Hacienda Pública / Patrimonio Generado
Neto 2021 (14)</t>
  </si>
  <si>
    <t>Cambios en el Exceso o Insuficiencia en la Actualización
de la Hacienda Pública/Patrimonio Neto 2021 (15)</t>
  </si>
  <si>
    <t>Hacienda Pública / Patrimonio Neto Final 2021 (16)</t>
  </si>
  <si>
    <t>Cuenta Pública 2021
Estado Analítico del Activo
 (Cifras en Pesos)</t>
  </si>
  <si>
    <t>Cuenta Pública 2021
Estado Analítico de la Deuda y Otros Pasivos
 (Cifras en Pesos)</t>
  </si>
  <si>
    <t>Cuenta Pública 2021</t>
  </si>
  <si>
    <t>Cuenta Pública 2021
Estado de Flujos de Efectivo 
(Cifras en Pesos)</t>
  </si>
  <si>
    <t>Importe 2021  (4)</t>
  </si>
  <si>
    <t>Saldo al 31 de Diciembre de 2021</t>
  </si>
  <si>
    <t>Cuenta Pública 2021
Informe Anual de Construcciones en Proceso
 (Cifras en Pesos)</t>
  </si>
  <si>
    <t>Del _________ al _________ de 2021   (2)</t>
  </si>
  <si>
    <t xml:space="preserve">Del ___________ al _____________  de 2021 (2) </t>
  </si>
  <si>
    <t>Cuenta Pública 2021
Reporte de Altas y Bajas de Bienes Inmuebles</t>
  </si>
  <si>
    <t>Altas 2021
(12)</t>
  </si>
  <si>
    <t>Bajas 2021
(13)</t>
  </si>
  <si>
    <t>Se deberán resgistrar únicamente los bienes inmuebles que se dieron de alta y baja en el ejercicio 2021</t>
  </si>
  <si>
    <t>Cuenta Pública 2021
Reporte de Altas y Bajas de Bienes Muebles</t>
  </si>
  <si>
    <t>Altas 2021
(14)</t>
  </si>
  <si>
    <t>Bajas 2021
(15)</t>
  </si>
  <si>
    <t>Únicamente se resgistrarán los bienes muebles que se dieron de alta y baja en el ejercicio 2021</t>
  </si>
  <si>
    <t>Hacienda Pública / Patrimonio Contribuido Neto 2020 (9)</t>
  </si>
  <si>
    <t>Hacienda Pública / Patrimonio Generado Neto 2020 (10)</t>
  </si>
  <si>
    <t>Exceso o Insuficiencia en la Actualización de la Hacienda
Pública/Patrimonio Neto 2020 (11)</t>
  </si>
  <si>
    <t>Hacienda Pública / Patrimonio Neto Final 2020 (12)</t>
  </si>
  <si>
    <t>Importe  2020 (4)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</si>
  <si>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</si>
  <si>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</si>
  <si>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</si>
  <si>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r>
      <t>Productos</t>
    </r>
    <r>
      <rPr>
        <vertAlign val="superscript"/>
        <sz val="10"/>
        <color theme="0"/>
        <rFont val="Lato"/>
        <family val="2"/>
      </rPr>
      <t>1</t>
    </r>
  </si>
  <si>
    <r>
      <t>Instituciones de Crédito:</t>
    </r>
    <r>
      <rPr>
        <sz val="11"/>
        <color theme="0"/>
        <rFont val="Lato"/>
        <family val="2"/>
      </rPr>
      <t>1</t>
    </r>
  </si>
  <si>
    <r>
      <t>Títulos y Valores</t>
    </r>
    <r>
      <rPr>
        <sz val="11"/>
        <color theme="0"/>
        <rFont val="Lato"/>
        <family val="2"/>
      </rPr>
      <t>1</t>
    </r>
  </si>
  <si>
    <r>
      <t>Arrendamientos Financieros</t>
    </r>
    <r>
      <rPr>
        <sz val="11"/>
        <color theme="0"/>
        <rFont val="Lato"/>
        <family val="2"/>
      </rPr>
      <t>1</t>
    </r>
  </si>
  <si>
    <r>
      <t>Organismos Financieros Internacionales</t>
    </r>
    <r>
      <rPr>
        <sz val="11"/>
        <color theme="0"/>
        <rFont val="Lato"/>
        <family val="2"/>
      </rPr>
      <t>1</t>
    </r>
  </si>
  <si>
    <r>
      <t>Deuda Bilateral</t>
    </r>
    <r>
      <rPr>
        <sz val="11"/>
        <color theme="0"/>
        <rFont val="Lato"/>
        <family val="2"/>
      </rPr>
      <t>1</t>
    </r>
  </si>
  <si>
    <t xml:space="preserve"> (8) Agregar las cuentas de orden que vienen presentando en sus estados financieros mensuales</t>
  </si>
  <si>
    <t>Estado Analitico del Ejercicio del Presupuesto de Egresos Detallado - LDF</t>
  </si>
  <si>
    <t>Clasificación de Servicios Personales Por Categoria</t>
  </si>
  <si>
    <t>Concepto (c)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</si>
  <si>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</si>
  <si>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</si>
  <si>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</si>
  <si>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</si>
  <si>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</si>
  <si>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</si>
  <si>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</si>
  <si>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</si>
  <si>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</si>
  <si>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</si>
  <si>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</si>
  <si>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</si>
  <si>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</si>
  <si>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</si>
  <si>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</si>
  <si>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</si>
  <si>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e1) Nombre del Programa o Ley 2</t>
  </si>
  <si>
    <t>F. Sentencias laborales definitivas</t>
  </si>
  <si>
    <t>II. Gasto Etiquetado (I=A+B+C+D+E+F)</t>
  </si>
  <si>
    <t>III. Total del Gasto en Servicios Personales (III=I+II)</t>
  </si>
  <si>
    <t>Del 1 de Enero al 31 de diciembre de 2021 (b)</t>
  </si>
  <si>
    <t>Estado de Situación Financiera Detallado - LDF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</si>
  <si>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</si>
  <si>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</si>
  <si>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</si>
  <si>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</si>
  <si>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</si>
  <si>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</si>
  <si>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</si>
  <si>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</si>
  <si>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</si>
  <si>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</si>
  <si>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</si>
  <si>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</si>
  <si>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</si>
  <si>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</si>
  <si>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</si>
  <si>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</si>
  <si>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</si>
  <si>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</si>
  <si>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</si>
  <si>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</si>
  <si>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</si>
  <si>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</si>
  <si>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</si>
  <si>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</si>
  <si>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</si>
  <si>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</si>
  <si>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</si>
  <si>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</si>
  <si>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</si>
  <si>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</si>
  <si>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</si>
  <si>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</si>
  <si>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</si>
  <si>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</si>
  <si>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</si>
  <si>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</si>
  <si>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</si>
  <si>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</si>
  <si>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</si>
  <si>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</si>
  <si>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</si>
  <si>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</si>
  <si>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</si>
  <si>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</si>
  <si>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</si>
  <si>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</si>
  <si>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</si>
  <si>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</si>
  <si>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</si>
  <si>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</si>
  <si>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</si>
  <si>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</si>
  <si>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</si>
  <si>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</si>
  <si>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</si>
  <si>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</si>
  <si>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</si>
  <si>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</si>
  <si>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</si>
  <si>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</si>
  <si>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</si>
  <si>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</si>
  <si>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</si>
  <si>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</si>
  <si>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</si>
  <si>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</si>
  <si>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</si>
  <si>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</si>
  <si>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</si>
  <si>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</si>
  <si>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</si>
  <si>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</si>
  <si>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</si>
  <si>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</si>
  <si>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</si>
  <si>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</si>
  <si>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</si>
  <si>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</si>
  <si>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</si>
  <si>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</si>
  <si>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</si>
  <si>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</si>
  <si>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</si>
  <si>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</si>
  <si>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</si>
  <si>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</si>
  <si>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</si>
  <si>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</si>
  <si>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</si>
  <si>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</si>
  <si>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</si>
  <si>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</si>
  <si>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</si>
  <si>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</si>
  <si>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</si>
  <si>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</si>
  <si>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</si>
  <si>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</si>
  <si>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</si>
  <si>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</si>
  <si>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</si>
  <si>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</si>
  <si>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</si>
  <si>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</si>
  <si>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</si>
  <si>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</si>
  <si>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</si>
  <si>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</si>
  <si>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</si>
  <si>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</si>
  <si>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</si>
  <si>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</si>
  <si>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</si>
  <si>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Aprobado</t>
  </si>
  <si>
    <t>Al 31 de diciembre de 2020 y al 31 de diciembre de 2021 (b)</t>
  </si>
  <si>
    <t>31 de 
diciembre de
2020 (e)</t>
  </si>
  <si>
    <t>31 de 
diciembre de
2021 (d)</t>
  </si>
  <si>
    <t xml:space="preserve">Identificación de Crédito o Instrumento </t>
  </si>
  <si>
    <r>
      <t>Contratación / Colocación</t>
    </r>
    <r>
      <rPr>
        <sz val="8"/>
        <color indexed="8"/>
        <rFont val="Arial"/>
        <family val="2"/>
      </rPr>
      <t xml:space="preserve"> (8)</t>
    </r>
  </si>
  <si>
    <r>
      <t xml:space="preserve">Amortización </t>
    </r>
    <r>
      <rPr>
        <sz val="8"/>
        <color indexed="8"/>
        <rFont val="Arial"/>
        <family val="2"/>
      </rPr>
      <t>(9)</t>
    </r>
  </si>
  <si>
    <r>
      <t xml:space="preserve">Endeudamiento Neto </t>
    </r>
    <r>
      <rPr>
        <sz val="8"/>
        <color indexed="8"/>
        <rFont val="Arial"/>
        <family val="2"/>
      </rPr>
      <t>(10)</t>
    </r>
  </si>
  <si>
    <r>
      <t xml:space="preserve">Institución bancaria quien emitió el crédito </t>
    </r>
    <r>
      <rPr>
        <sz val="8"/>
        <color indexed="8"/>
        <rFont val="Arial"/>
        <family val="2"/>
      </rPr>
      <t>(3)</t>
    </r>
  </si>
  <si>
    <r>
      <t xml:space="preserve"> Nombre de a quien se otorga el crédito </t>
    </r>
    <r>
      <rPr>
        <sz val="8"/>
        <color indexed="8"/>
        <rFont val="Arial"/>
        <family val="2"/>
      </rPr>
      <t>(4)</t>
    </r>
  </si>
  <si>
    <r>
      <t xml:space="preserve">Fecha en la que se otorga el crédito </t>
    </r>
    <r>
      <rPr>
        <sz val="8"/>
        <color indexed="8"/>
        <rFont val="Arial"/>
        <family val="2"/>
      </rPr>
      <t>(5)</t>
    </r>
  </si>
  <si>
    <r>
      <t xml:space="preserve">Fecha de vencimiento del crédito </t>
    </r>
    <r>
      <rPr>
        <sz val="8"/>
        <color indexed="8"/>
        <rFont val="Arial"/>
        <family val="2"/>
      </rPr>
      <t>(6)</t>
    </r>
  </si>
  <si>
    <r>
      <t xml:space="preserve">Núm. de cuenta del crédito </t>
    </r>
    <r>
      <rPr>
        <sz val="8"/>
        <color indexed="8"/>
        <rFont val="Arial"/>
        <family val="2"/>
      </rPr>
      <t xml:space="preserve">(7) </t>
    </r>
  </si>
  <si>
    <t>B</t>
  </si>
  <si>
    <t>C=A - B</t>
  </si>
  <si>
    <t>Créditos Bancarios</t>
  </si>
  <si>
    <t>(B) Ejercicios anteriores</t>
  </si>
  <si>
    <t xml:space="preserve">Total créditos bancarios (11) </t>
  </si>
  <si>
    <t>Otros Instrumentos de Deuda</t>
  </si>
  <si>
    <t xml:space="preserve">Total otros instrumentos de deuda (12) </t>
  </si>
  <si>
    <r>
      <t>Total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(13)</t>
    </r>
  </si>
  <si>
    <r>
      <t>Al__3</t>
    </r>
    <r>
      <rPr>
        <b/>
        <u/>
        <sz val="9"/>
        <color indexed="8"/>
        <rFont val="Arial"/>
        <family val="2"/>
      </rPr>
      <t>1</t>
    </r>
    <r>
      <rPr>
        <b/>
        <sz val="9"/>
        <color indexed="8"/>
        <rFont val="Arial"/>
        <family val="2"/>
      </rPr>
      <t>__de__</t>
    </r>
    <r>
      <rPr>
        <b/>
        <u/>
        <sz val="9"/>
        <color indexed="8"/>
        <rFont val="Arial"/>
        <family val="2"/>
      </rPr>
      <t>DICIEMBRE</t>
    </r>
    <r>
      <rPr>
        <b/>
        <sz val="9"/>
        <color indexed="8"/>
        <rFont val="Arial"/>
        <family val="2"/>
      </rPr>
      <t>__de 2021  (2)</t>
    </r>
  </si>
  <si>
    <t>(A) Ejercicio 2021</t>
  </si>
  <si>
    <t>Recurso</t>
  </si>
  <si>
    <r>
      <t xml:space="preserve">Devengado </t>
    </r>
    <r>
      <rPr>
        <sz val="8"/>
        <color indexed="8"/>
        <rFont val="Arial"/>
        <family val="2"/>
      </rPr>
      <t>(8)</t>
    </r>
  </si>
  <si>
    <r>
      <t>Pagado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(9)</t>
    </r>
  </si>
  <si>
    <t xml:space="preserve">Total créditos bancarios (10) </t>
  </si>
  <si>
    <t xml:space="preserve">Total otros instrumentos de deuda (11) </t>
  </si>
  <si>
    <r>
      <t>Total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(12)</t>
    </r>
  </si>
  <si>
    <t>Al__31__de__DICIEMBRE__de 2021  (2)</t>
  </si>
  <si>
    <r>
      <t>Entidad Municipal: (1) __</t>
    </r>
    <r>
      <rPr>
        <b/>
        <u/>
        <sz val="9"/>
        <color indexed="8"/>
        <rFont val="Arial"/>
        <family val="2"/>
      </rPr>
      <t/>
    </r>
  </si>
  <si>
    <t>Balance Presupuestario - LDF</t>
  </si>
  <si>
    <t>Estimado/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</si>
  <si>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</si>
  <si>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</si>
  <si>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</si>
  <si>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</si>
  <si>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</si>
  <si>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</si>
  <si>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</si>
  <si>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</si>
  <si>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</si>
  <si>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</si>
  <si>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</si>
  <si>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</si>
  <si>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</si>
  <si>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</si>
  <si>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</si>
  <si>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</si>
  <si>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</si>
  <si>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</si>
  <si>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</si>
  <si>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</si>
  <si>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</si>
  <si>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</si>
  <si>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</si>
  <si>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</si>
  <si>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</si>
  <si>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</si>
  <si>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</si>
  <si>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</si>
  <si>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</si>
  <si>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</si>
  <si>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</si>
  <si>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</si>
  <si>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</si>
  <si>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</si>
  <si>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</si>
  <si>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Concepto (4)</t>
  </si>
  <si>
    <t>Agua Potable, Drenaje, Alcantarillado y Recepcion de Caudales de Aguas Residuales para su Tratamiento</t>
  </si>
  <si>
    <t>Drenaje, Derechos de Descarga de Aguas Residuales y su Tratamiento o Manejo Ecológico</t>
  </si>
  <si>
    <t>Registro Civil</t>
  </si>
  <si>
    <t>En General, todos aquellos ingresos que perciba la Hacienda Pública Municipal, derivado de Actividades que no son Propias de Derecho Público, o por la Explotación de sus Bienes Patrimoniales</t>
  </si>
  <si>
    <t>Ingresos por Venta de Bienes, Prestación de Servicios y otros ingresos</t>
  </si>
  <si>
    <t>Ingresos por Venta de Bienes y Prestación de Servicios de Entidades Paraestatales Empresariales no Financieras con participación Estatal Mayoritaria.</t>
  </si>
  <si>
    <t>Artículo 4-A, Facción II de la Ley de Coordinación Fiscal (Fondo de Compensaciones)</t>
  </si>
  <si>
    <t xml:space="preserve">El Impuesto Sobre la Renta por enajenación de Bienes Inmuebles </t>
  </si>
  <si>
    <t>Las participaciones derivadas de la aplicación de la Fracción II del Artículo 219 del Código Financiero del Estado de México y Municipios.</t>
  </si>
  <si>
    <t>Del Impuesto a la Venta Final de bebidas con contenido alcohólico</t>
  </si>
  <si>
    <t>Multas Federales No Fiscales</t>
  </si>
  <si>
    <t>Convenios de Transito Estatal con Municipios</t>
  </si>
  <si>
    <t>Recursos del Programa de ahorro y subsidio para la vivienda, “Tu Casa”. (FONHAPO)</t>
  </si>
  <si>
    <t xml:space="preserve">Diferencias por Tipo de Cambio a Favor </t>
  </si>
  <si>
    <t>Diferencias por Tipo de Cambio a Favor</t>
  </si>
  <si>
    <t>Sueldos Base al Personal Permanente</t>
  </si>
  <si>
    <t>Profesionalización de los Servidores Públicos</t>
  </si>
  <si>
    <t>Servicios de Recaudación, Traslado y Custodia de Valores</t>
  </si>
  <si>
    <t>Asociaciones públicas privadas</t>
  </si>
  <si>
    <t xml:space="preserve">   02 TransferenCias, Participaciones y Aportaciones 
        entre Diferentes Niveles y Ordenes de Gobierno</t>
  </si>
  <si>
    <t xml:space="preserve">   07 Asuntos de Orden Público y de Seguridad Interior</t>
  </si>
  <si>
    <t>Reparación y Mantenimiento de Equipo de Seguridad y Defensa</t>
  </si>
  <si>
    <t>Nombre de la Entidad Municipal (a)</t>
  </si>
  <si>
    <t>Estimado/Aprobado</t>
  </si>
  <si>
    <t>Recaudado/Pagado</t>
  </si>
  <si>
    <t xml:space="preserve">Nombre de la Entidad Municipal : </t>
  </si>
  <si>
    <t>Estado Analítico de Ingresos Integrado 
 (Cifras en Pesos)</t>
  </si>
  <si>
    <r>
      <t xml:space="preserve">Ayuntamiento
</t>
    </r>
    <r>
      <rPr>
        <sz val="8"/>
        <rFont val="Lato"/>
        <family val="2"/>
      </rPr>
      <t>(A)</t>
    </r>
  </si>
  <si>
    <r>
      <t xml:space="preserve">DIF
 </t>
    </r>
    <r>
      <rPr>
        <sz val="8"/>
        <rFont val="Lato"/>
        <family val="2"/>
      </rPr>
      <t>(B)</t>
    </r>
  </si>
  <si>
    <r>
      <t>ODAS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(C)</t>
    </r>
  </si>
  <si>
    <r>
      <t>Instituto del Deporte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(D)</t>
    </r>
  </si>
  <si>
    <r>
      <t xml:space="preserve">Ingreso Recaudado
</t>
    </r>
    <r>
      <rPr>
        <sz val="8"/>
        <rFont val="Lato"/>
        <family val="2"/>
      </rPr>
      <t>(5)</t>
    </r>
  </si>
  <si>
    <r>
      <t xml:space="preserve">Integración del Ingreso Recaudado
</t>
    </r>
    <r>
      <rPr>
        <b/>
        <sz val="5"/>
        <rFont val="Lato"/>
        <family val="2"/>
      </rPr>
      <t xml:space="preserve">
</t>
    </r>
    <r>
      <rPr>
        <sz val="8"/>
        <rFont val="Lato"/>
        <family val="2"/>
      </rPr>
      <t>(6)
E=A+B+C+D</t>
    </r>
  </si>
  <si>
    <r>
      <t xml:space="preserve">Del _________ al _________ de 2021 </t>
    </r>
    <r>
      <rPr>
        <sz val="10"/>
        <rFont val="Lato"/>
        <family val="2"/>
      </rPr>
      <t xml:space="preserve">  </t>
    </r>
    <r>
      <rPr>
        <sz val="8"/>
        <rFont val="Lato"/>
        <family val="2"/>
      </rPr>
      <t>(2)</t>
    </r>
  </si>
  <si>
    <t>Estado Analítico del Ejercicio del Presupuesto de Egresos Integrado
Clasificación por Objeto del Gasto (Capítulo y Concepto)</t>
  </si>
  <si>
    <t>C</t>
  </si>
  <si>
    <t>D</t>
  </si>
  <si>
    <t>Ayuntamiento</t>
  </si>
  <si>
    <t>Instituto del Deporte</t>
  </si>
  <si>
    <r>
      <t xml:space="preserve">Egreso Ejercido 
</t>
    </r>
    <r>
      <rPr>
        <sz val="8"/>
        <rFont val="Lato"/>
        <family val="2"/>
      </rPr>
      <t>(5)</t>
    </r>
  </si>
  <si>
    <r>
      <t xml:space="preserve">Integración del Egreso Ejercido
</t>
    </r>
    <r>
      <rPr>
        <sz val="8"/>
        <rFont val="Lato"/>
        <family val="2"/>
      </rPr>
      <t>(6)
E=A+B+C+D</t>
    </r>
  </si>
  <si>
    <t>Nota 1</t>
  </si>
  <si>
    <r>
      <rPr>
        <b/>
        <sz val="10"/>
        <rFont val="Lato"/>
        <family val="2"/>
      </rPr>
      <t>Nota 1:</t>
    </r>
    <r>
      <rPr>
        <sz val="10"/>
        <rFont val="Lato"/>
        <family val="2"/>
      </rPr>
      <t xml:space="preserve"> El subsidio que el municipio otorga a sus organismos descentralizados no se registra como ingreso recaudado, porque el municipio ya lo reportó en su Ingreso Recaudado, en el concepto de ingresos correspondiente.</t>
    </r>
  </si>
  <si>
    <r>
      <rPr>
        <b/>
        <sz val="8"/>
        <rFont val="Lato"/>
        <family val="2"/>
      </rPr>
      <t>Nota 1:</t>
    </r>
    <r>
      <rPr>
        <sz val="8"/>
        <rFont val="Lato"/>
        <family val="2"/>
      </rPr>
      <t xml:space="preserve"> El subsidio por parte del municipio no se registra como egreso ejercido en éste, debido a que los organismos descentralizados registran sus operaciones ordinarias en el capítulo de gasto correspondiente de acuerdo con el clasificador por objeto del gasto.</t>
    </r>
  </si>
  <si>
    <t>Firma (13)</t>
  </si>
  <si>
    <t xml:space="preserve">  Firma (13)</t>
  </si>
  <si>
    <t xml:space="preserve">                    Firma (13)</t>
  </si>
  <si>
    <t xml:space="preserve">                               Firma (13)</t>
  </si>
  <si>
    <t>Firma (20)</t>
  </si>
  <si>
    <t>Firma (27)</t>
  </si>
  <si>
    <t>Estado Analítico de Ingresos Detallado - LDF</t>
  </si>
  <si>
    <t>(c)</t>
  </si>
  <si>
    <t>Diferencia (e)</t>
  </si>
  <si>
    <t>Estimado (d)</t>
  </si>
  <si>
    <t>Ampliaciones/ (Reducciones)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</si>
  <si>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</si>
  <si>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</si>
  <si>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</si>
  <si>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</si>
  <si>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</si>
  <si>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</si>
  <si>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</si>
  <si>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</si>
  <si>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</si>
  <si>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</si>
  <si>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</si>
  <si>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</si>
  <si>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</si>
  <si>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</si>
  <si>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</si>
  <si>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</si>
  <si>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</si>
  <si>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</si>
  <si>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</si>
  <si>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</si>
  <si>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</si>
  <si>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</si>
  <si>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</si>
  <si>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</si>
  <si>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</si>
  <si>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</si>
  <si>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</si>
  <si>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</si>
  <si>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</si>
  <si>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</si>
  <si>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</si>
  <si>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</si>
  <si>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</si>
  <si>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</si>
  <si>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</si>
  <si>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</si>
  <si>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</si>
  <si>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</si>
  <si>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</si>
  <si>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</si>
  <si>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</si>
  <si>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</si>
  <si>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</si>
  <si>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</si>
  <si>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</si>
  <si>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</si>
  <si>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</si>
  <si>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</si>
  <si>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</si>
  <si>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</si>
  <si>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</si>
  <si>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</si>
  <si>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</si>
  <si>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</si>
  <si>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</si>
  <si>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</si>
  <si>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</si>
  <si>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</si>
  <si>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</si>
  <si>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</si>
  <si>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</si>
  <si>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</si>
  <si>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</si>
  <si>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</si>
  <si>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</si>
  <si>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</si>
  <si>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</si>
  <si>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</si>
  <si>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</si>
  <si>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</si>
  <si>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</si>
  <si>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</si>
  <si>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</si>
  <si>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</si>
  <si>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</si>
  <si>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</si>
  <si>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</si>
  <si>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</si>
  <si>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</si>
  <si>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</si>
  <si>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</si>
  <si>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</si>
  <si>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</si>
  <si>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</si>
  <si>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</si>
  <si>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</si>
  <si>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</si>
  <si>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</si>
  <si>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</si>
  <si>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</si>
  <si>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</si>
  <si>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</si>
  <si>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</si>
  <si>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</si>
  <si>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</si>
  <si>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</si>
  <si>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</si>
  <si>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</si>
  <si>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</si>
  <si>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</si>
  <si>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</si>
  <si>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</si>
  <si>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</si>
  <si>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</si>
  <si>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</si>
  <si>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</si>
  <si>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</si>
  <si>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</si>
  <si>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</si>
  <si>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</si>
  <si>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</si>
  <si>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</si>
  <si>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</si>
  <si>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</si>
  <si>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</si>
  <si>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</si>
  <si>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</si>
  <si>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</si>
  <si>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</si>
  <si>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</si>
  <si>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</si>
  <si>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</si>
  <si>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</si>
  <si>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</si>
  <si>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</si>
  <si>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</si>
  <si>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</si>
  <si>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</si>
  <si>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</si>
  <si>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</si>
  <si>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</si>
  <si>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</si>
  <si>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</si>
  <si>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</si>
  <si>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</si>
  <si>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</si>
  <si>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</si>
  <si>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</si>
  <si>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</si>
  <si>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</si>
  <si>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</si>
  <si>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</si>
  <si>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</si>
  <si>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</si>
  <si>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Cuenta Pública 2021
Informe de Obras Programadas y Ejecutadas
 (Cifras en Pesos)</t>
  </si>
  <si>
    <t>Finalidad</t>
  </si>
  <si>
    <t>Función</t>
  </si>
  <si>
    <t>Subfunción</t>
  </si>
  <si>
    <t>Programa</t>
  </si>
  <si>
    <t>Subprograma</t>
  </si>
  <si>
    <t>Proyecto</t>
  </si>
  <si>
    <t>Fuente de financiamiento</t>
  </si>
  <si>
    <t>Nombre de la obra</t>
  </si>
  <si>
    <t>Población Beneficiada</t>
  </si>
  <si>
    <t>Tipo de Ejecución</t>
  </si>
  <si>
    <t>Tipo de Adjudicación</t>
  </si>
  <si>
    <t>Presupuesto Anual autorizado</t>
  </si>
  <si>
    <t>Ampliación</t>
  </si>
  <si>
    <t>Reducción</t>
  </si>
  <si>
    <t>Presupuesto anual modificado</t>
  </si>
  <si>
    <t>Presupuesto ejercido</t>
  </si>
  <si>
    <t>Avance físico de la obra (porcentaje)</t>
  </si>
  <si>
    <t>Monto por ejercer</t>
  </si>
  <si>
    <t>(7)</t>
  </si>
  <si>
    <t>(11)</t>
  </si>
  <si>
    <t>“Bajo protesta de decir verdad declaramos que la información y los reportes, son razonablemente correctos y son responsabilidad del emisor”.</t>
  </si>
  <si>
    <r>
      <rPr>
        <b/>
        <sz val="8"/>
        <color theme="1"/>
        <rFont val="Lato"/>
        <family val="2"/>
      </rPr>
      <t xml:space="preserve">Nota! </t>
    </r>
    <r>
      <rPr>
        <sz val="8"/>
        <color theme="1"/>
        <rFont val="Lato"/>
        <family val="2"/>
      </rPr>
      <t>llenar la totalidad de la información que se solicita en todas y cada una de las columnas del formato, especificando las construcciones en bienes propios.</t>
    </r>
  </si>
  <si>
    <t>Nombre de la Entidad Municipal : (a))</t>
  </si>
  <si>
    <r>
      <t>Subejercicio</t>
    </r>
    <r>
      <rPr>
        <b/>
        <vertAlign val="subscript"/>
        <sz val="16"/>
        <color theme="1"/>
        <rFont val="Calibri"/>
        <family val="2"/>
        <scheme val="minor"/>
      </rPr>
      <t xml:space="preserve"> (11)</t>
    </r>
  </si>
  <si>
    <t>Cuenta Pública  2021</t>
  </si>
  <si>
    <t>Devengado (d)</t>
  </si>
  <si>
    <t>Pagado (d)</t>
  </si>
  <si>
    <t>Subtotal (7)</t>
  </si>
  <si>
    <t>Total Partidas (8)</t>
  </si>
  <si>
    <t>Nombre de la Entidad Municipal : (a)</t>
  </si>
  <si>
    <t>Total Partidas: (8)</t>
  </si>
  <si>
    <r>
      <rPr>
        <b/>
        <sz val="10"/>
        <rFont val="Lato"/>
        <family val="2"/>
      </rPr>
      <t>Entidad Municipal:</t>
    </r>
    <r>
      <rPr>
        <sz val="8"/>
        <rFont val="Lato"/>
        <family val="2"/>
      </rPr>
      <t xml:space="preserve"> (1)     JOCOTITLAN     No. 3028</t>
    </r>
  </si>
  <si>
    <r>
      <t xml:space="preserve">Al </t>
    </r>
    <r>
      <rPr>
        <b/>
        <u/>
        <sz val="10"/>
        <rFont val="Lato"/>
      </rPr>
      <t>31</t>
    </r>
    <r>
      <rPr>
        <b/>
        <sz val="10"/>
        <rFont val="Lato"/>
        <family val="2"/>
      </rPr>
      <t xml:space="preserve"> de </t>
    </r>
    <r>
      <rPr>
        <b/>
        <u/>
        <sz val="10"/>
        <rFont val="Lato"/>
      </rPr>
      <t>Diciembre</t>
    </r>
    <r>
      <rPr>
        <b/>
        <sz val="10"/>
        <rFont val="Lato"/>
        <family val="2"/>
      </rPr>
      <t xml:space="preserve"> de 2021 (2)</t>
    </r>
  </si>
  <si>
    <r>
      <t xml:space="preserve"> Del </t>
    </r>
    <r>
      <rPr>
        <b/>
        <u/>
        <sz val="10"/>
        <rFont val="Lato"/>
      </rPr>
      <t>01</t>
    </r>
    <r>
      <rPr>
        <b/>
        <sz val="10"/>
        <rFont val="Lato"/>
        <family val="2"/>
      </rPr>
      <t xml:space="preserve"> de </t>
    </r>
    <r>
      <rPr>
        <b/>
        <u/>
        <sz val="10"/>
        <rFont val="Lato"/>
      </rPr>
      <t>Enero</t>
    </r>
    <r>
      <rPr>
        <b/>
        <sz val="10"/>
        <rFont val="Lato"/>
        <family val="2"/>
      </rPr>
      <t xml:space="preserve"> al </t>
    </r>
    <r>
      <rPr>
        <b/>
        <u/>
        <sz val="10"/>
        <rFont val="Lato"/>
      </rPr>
      <t>31</t>
    </r>
    <r>
      <rPr>
        <b/>
        <sz val="10"/>
        <rFont val="Lato"/>
        <family val="2"/>
      </rPr>
      <t xml:space="preserve"> de </t>
    </r>
    <r>
      <rPr>
        <b/>
        <u/>
        <sz val="10"/>
        <rFont val="Lato"/>
      </rPr>
      <t>Diciembre</t>
    </r>
    <r>
      <rPr>
        <b/>
        <sz val="10"/>
        <rFont val="Lato"/>
        <family val="2"/>
      </rPr>
      <t xml:space="preserve"> de 2021 (2)</t>
    </r>
  </si>
  <si>
    <r>
      <t>Entidad Municipal:</t>
    </r>
    <r>
      <rPr>
        <sz val="8"/>
        <rFont val="Lato"/>
        <family val="2"/>
      </rPr>
      <t xml:space="preserve"> (1)       JOCOTITLAN     No. 3028</t>
    </r>
  </si>
  <si>
    <r>
      <t xml:space="preserve">Entidad Municipal: </t>
    </r>
    <r>
      <rPr>
        <sz val="8"/>
        <rFont val="Lato"/>
        <family val="2"/>
      </rPr>
      <t>(1)               JOCOTITLAN     No. 3028</t>
    </r>
  </si>
  <si>
    <r>
      <t xml:space="preserve"> Del </t>
    </r>
    <r>
      <rPr>
        <b/>
        <u/>
        <sz val="10"/>
        <rFont val="Lato"/>
      </rPr>
      <t>1 de Enero</t>
    </r>
    <r>
      <rPr>
        <b/>
        <sz val="10"/>
        <rFont val="Lato"/>
        <family val="2"/>
      </rPr>
      <t xml:space="preserve"> al </t>
    </r>
    <r>
      <rPr>
        <b/>
        <u/>
        <sz val="10"/>
        <rFont val="Lato"/>
      </rPr>
      <t>31 de Diciembre</t>
    </r>
    <r>
      <rPr>
        <b/>
        <sz val="10"/>
        <rFont val="Lato"/>
        <family val="2"/>
      </rPr>
      <t xml:space="preserve"> de 2021 (2)</t>
    </r>
  </si>
  <si>
    <r>
      <t xml:space="preserve">Del </t>
    </r>
    <r>
      <rPr>
        <b/>
        <u/>
        <sz val="10"/>
        <rFont val="Lato"/>
      </rPr>
      <t>01 de Enero</t>
    </r>
    <r>
      <rPr>
        <b/>
        <sz val="10"/>
        <rFont val="Lato"/>
        <family val="2"/>
      </rPr>
      <t xml:space="preserve"> al </t>
    </r>
    <r>
      <rPr>
        <b/>
        <u/>
        <sz val="10"/>
        <rFont val="Lato"/>
      </rPr>
      <t>31 de Diciembre</t>
    </r>
    <r>
      <rPr>
        <b/>
        <sz val="10"/>
        <rFont val="Lato"/>
        <family val="2"/>
      </rPr>
      <t xml:space="preserve"> de 2021 (2)</t>
    </r>
  </si>
  <si>
    <r>
      <t xml:space="preserve">Entidad Municipal: </t>
    </r>
    <r>
      <rPr>
        <sz val="8"/>
        <rFont val="Lato"/>
        <family val="2"/>
      </rPr>
      <t>(1)     JOCOTITLAN     No. 3028</t>
    </r>
  </si>
  <si>
    <t>2111-0001-0000-0000-0001</t>
  </si>
  <si>
    <t>M.N.</t>
  </si>
  <si>
    <t>COMPLEMENTO DE NOMINA</t>
  </si>
  <si>
    <t>2112-0001-0000-0000-0001</t>
  </si>
  <si>
    <t>PROVEEDORES A PAGAR A CORTO PLAZO</t>
  </si>
  <si>
    <t>2117-0001-0001-0002-0001</t>
  </si>
  <si>
    <t>CREDITO A MEDIANO PLAZO</t>
  </si>
  <si>
    <t>2117-0001-0001-0002-0004</t>
  </si>
  <si>
    <t>4.5% DE FONDO DE PENSIONES</t>
  </si>
  <si>
    <t>2117-0001-0001-0002-0005</t>
  </si>
  <si>
    <t>3.0 % SERVICIO MEDICO</t>
  </si>
  <si>
    <t>2117-0001-0001-0002-0006</t>
  </si>
  <si>
    <t>SEGURO DE VIDA</t>
  </si>
  <si>
    <t>2117-0001-0001-0002-0007</t>
  </si>
  <si>
    <t>C. SIST. DE CAP. INDIVIDUAL</t>
  </si>
  <si>
    <t>2117-0001-0001-0003-0002</t>
  </si>
  <si>
    <t>RETENCIONES DE I.S.P.T.</t>
  </si>
  <si>
    <t>2117-0001-0001-0004-0001</t>
  </si>
  <si>
    <t>CUOTAS SINDICALES</t>
  </si>
  <si>
    <t>2117-0001-0001-0005-0001</t>
  </si>
  <si>
    <t>PENCION ALIMENTICIA</t>
  </si>
  <si>
    <t>2119-0001-0001-0000-0001</t>
  </si>
  <si>
    <t>4.5 % DE FONDO DE PENSIONES</t>
  </si>
  <si>
    <t>2119-0001-0001-0000-0002</t>
  </si>
  <si>
    <t>2119-0001-0001-0000-0003</t>
  </si>
  <si>
    <t>PRESTAMO QUIROGRAFARIO</t>
  </si>
  <si>
    <t>2119-0001-0001-0000-0004</t>
  </si>
  <si>
    <t>PRESTAMOS HIPOTECARIOS</t>
  </si>
  <si>
    <t>2119-0001-0001-0000-0005</t>
  </si>
  <si>
    <t>SEGUROS DE VIDA</t>
  </si>
  <si>
    <t>2119-0001-0001-0000-0006</t>
  </si>
  <si>
    <t>C. SIST.DE CAP. INDIVIDUAL</t>
  </si>
  <si>
    <t>2119-0001-0001-0000-0007</t>
  </si>
  <si>
    <t>LINEA BLANCA</t>
  </si>
  <si>
    <t>2119-0001-0003-0000-0001</t>
  </si>
  <si>
    <t>RETENCIONES I.S.P.T.</t>
  </si>
  <si>
    <t>2119-0001-0003-0000-0002</t>
  </si>
  <si>
    <t>10 % SOBRE HONORARIOS (I.S.R.)</t>
  </si>
  <si>
    <r>
      <rPr>
        <b/>
        <sz val="11"/>
        <color indexed="8"/>
        <rFont val="Lato"/>
        <family val="2"/>
      </rPr>
      <t>Entidad Municipal</t>
    </r>
    <r>
      <rPr>
        <sz val="11"/>
        <color indexed="8"/>
        <rFont val="Lato"/>
        <family val="2"/>
      </rPr>
      <t xml:space="preserve">: </t>
    </r>
    <r>
      <rPr>
        <sz val="8"/>
        <color indexed="8"/>
        <rFont val="Lato"/>
        <family val="2"/>
      </rPr>
      <t xml:space="preserve">(1)     JOCOTITLAN     No. 3028  </t>
    </r>
  </si>
  <si>
    <r>
      <t xml:space="preserve">Del </t>
    </r>
    <r>
      <rPr>
        <u/>
        <sz val="11"/>
        <color indexed="8"/>
        <rFont val="Lato"/>
      </rPr>
      <t>01 de Enero</t>
    </r>
    <r>
      <rPr>
        <sz val="11"/>
        <color indexed="8"/>
        <rFont val="Lato"/>
        <family val="2"/>
      </rPr>
      <t xml:space="preserve"> al </t>
    </r>
    <r>
      <rPr>
        <u/>
        <sz val="11"/>
        <color indexed="8"/>
        <rFont val="Lato"/>
      </rPr>
      <t>31 de Diciembre</t>
    </r>
    <r>
      <rPr>
        <sz val="11"/>
        <color indexed="8"/>
        <rFont val="Lato"/>
        <family val="2"/>
      </rPr>
      <t xml:space="preserve"> de 2021 (2)</t>
    </r>
  </si>
  <si>
    <r>
      <t>Entidad Municipal:</t>
    </r>
    <r>
      <rPr>
        <sz val="10"/>
        <rFont val="Lato"/>
        <family val="2"/>
      </rPr>
      <t xml:space="preserve">(1)     JOCOTITLAN     No. 3028 </t>
    </r>
  </si>
  <si>
    <r>
      <t xml:space="preserve"> Del </t>
    </r>
    <r>
      <rPr>
        <b/>
        <u/>
        <sz val="10"/>
        <rFont val="Lato"/>
      </rPr>
      <t>01 de Enero</t>
    </r>
    <r>
      <rPr>
        <b/>
        <sz val="10"/>
        <rFont val="Lato"/>
        <family val="2"/>
      </rPr>
      <t xml:space="preserve"> al </t>
    </r>
    <r>
      <rPr>
        <b/>
        <u/>
        <sz val="10"/>
        <rFont val="Lato"/>
      </rPr>
      <t>31 de Diciembre</t>
    </r>
    <r>
      <rPr>
        <b/>
        <sz val="10"/>
        <rFont val="Lato"/>
        <family val="2"/>
      </rPr>
      <t xml:space="preserve"> de 2021 (2)</t>
    </r>
  </si>
  <si>
    <r>
      <t xml:space="preserve">Entidad Municipal: </t>
    </r>
    <r>
      <rPr>
        <sz val="8"/>
        <rFont val="Lato"/>
        <family val="2"/>
      </rPr>
      <t>(1)        JOCOTITLAN     No. 3028</t>
    </r>
  </si>
  <si>
    <r>
      <t xml:space="preserve">Del </t>
    </r>
    <r>
      <rPr>
        <u/>
        <sz val="8"/>
        <rFont val="Lato"/>
      </rPr>
      <t>01 de Enero</t>
    </r>
    <r>
      <rPr>
        <sz val="8"/>
        <rFont val="Lato"/>
        <family val="2"/>
      </rPr>
      <t xml:space="preserve"> al </t>
    </r>
    <r>
      <rPr>
        <u/>
        <sz val="8"/>
        <rFont val="Lato"/>
      </rPr>
      <t>31 de Diciembre</t>
    </r>
    <r>
      <rPr>
        <sz val="8"/>
        <rFont val="Lato"/>
        <family val="2"/>
      </rPr>
      <t xml:space="preserve"> de 2021 (2)</t>
    </r>
  </si>
  <si>
    <r>
      <t xml:space="preserve">Entidad Municipal: </t>
    </r>
    <r>
      <rPr>
        <sz val="8"/>
        <color indexed="8"/>
        <rFont val="Arial"/>
        <family val="2"/>
      </rPr>
      <t>(1)         JOCOTITLAN     No. 3028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</si>
  <si>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</si>
  <si>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</si>
  <si>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</si>
  <si>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</si>
  <si>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</si>
  <si>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</si>
  <si>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</si>
  <si>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</si>
  <si>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</si>
  <si>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</si>
  <si>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</si>
  <si>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</si>
  <si>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</si>
  <si>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</si>
  <si>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</si>
  <si>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</si>
  <si>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</si>
  <si>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</si>
  <si>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</si>
  <si>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</si>
  <si>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</si>
  <si>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</si>
  <si>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</si>
  <si>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</si>
  <si>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</si>
  <si>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</si>
  <si>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</si>
  <si>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</si>
  <si>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</si>
  <si>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</si>
  <si>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</si>
  <si>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</si>
  <si>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</si>
  <si>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</si>
  <si>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</si>
  <si>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</si>
  <si>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</si>
  <si>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</si>
  <si>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</si>
  <si>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</si>
  <si>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</si>
  <si>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</si>
  <si>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</si>
  <si>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</si>
  <si>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</si>
  <si>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</si>
  <si>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</si>
  <si>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</si>
  <si>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</si>
  <si>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</si>
  <si>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</si>
  <si>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</si>
  <si>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</si>
  <si>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</si>
  <si>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</si>
  <si>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</si>
  <si>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</si>
  <si>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</si>
  <si>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</si>
  <si>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</si>
  <si>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</si>
  <si>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</si>
  <si>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</si>
  <si>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</si>
  <si>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</si>
  <si>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</si>
  <si>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</si>
  <si>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</si>
  <si>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</si>
  <si>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</si>
  <si>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</si>
  <si>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</si>
  <si>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</si>
  <si>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</si>
  <si>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</si>
  <si>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</si>
  <si>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</si>
  <si>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</si>
  <si>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</si>
  <si>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</si>
  <si>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</si>
  <si>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</si>
  <si>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</si>
  <si>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</si>
  <si>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</si>
  <si>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</si>
  <si>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</si>
  <si>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</si>
  <si>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</si>
  <si>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</si>
  <si>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</si>
  <si>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</si>
  <si>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</si>
  <si>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</si>
  <si>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</si>
  <si>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</si>
  <si>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</si>
  <si>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</si>
  <si>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</si>
  <si>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</si>
  <si>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</si>
  <si>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</si>
  <si>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</si>
  <si>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</si>
  <si>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</si>
  <si>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</si>
  <si>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</si>
  <si>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</si>
  <si>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</si>
  <si>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</si>
  <si>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</si>
  <si>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</si>
  <si>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</si>
  <si>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</si>
  <si>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</si>
  <si>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</si>
  <si>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</si>
  <si>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</si>
  <si>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</si>
  <si>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</si>
  <si>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</si>
  <si>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</si>
  <si>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</si>
  <si>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</si>
  <si>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</si>
  <si>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1241</t>
  </si>
  <si>
    <t>06</t>
  </si>
  <si>
    <t>MOB. EQ. ADMON.</t>
  </si>
  <si>
    <t>JOC-3-028 A00-000001</t>
  </si>
  <si>
    <t>EUCA860717MMCSRL07</t>
  </si>
  <si>
    <t>ESCRITORIO P "B" 200X90X72 C/FRENTE</t>
  </si>
  <si>
    <t>JOC-3-028-A00-000002</t>
  </si>
  <si>
    <t>COMODA 200X52X72 VACIA</t>
  </si>
  <si>
    <t>JOC-3-028-A00-000003</t>
  </si>
  <si>
    <t>LIB. 200X52X108 C/4 PUERTAS</t>
  </si>
  <si>
    <t>JOC-3-028-A00-000004</t>
  </si>
  <si>
    <t>LATERAL A 2 CAJONES PAP 1 ARCH CON PUENTE CONONECTOR</t>
  </si>
  <si>
    <t>JOC-3-028-A00-000005</t>
  </si>
  <si>
    <t>SILLON EJECUTIVO RESPALDO ALTO BRAZOHOOK</t>
  </si>
  <si>
    <t>JOC-3-028-A00-000006</t>
  </si>
  <si>
    <t>MESA OVALADA 240X105 2 BASES CILINDRICAS</t>
  </si>
  <si>
    <t>04</t>
  </si>
  <si>
    <t>JOC-3-028-A00-000007</t>
  </si>
  <si>
    <t xml:space="preserve">COMPUTADORA </t>
  </si>
  <si>
    <t>JOC-3-028-A00-000008</t>
  </si>
  <si>
    <t>CAMARA DIGITAL REFLEX</t>
  </si>
  <si>
    <t>JOC-3-028-312-000010</t>
  </si>
  <si>
    <t>NAAV820605MMCVNR09</t>
  </si>
  <si>
    <t>ESCRITORIO P "B" 160X72X72 C/FRENTE</t>
  </si>
  <si>
    <t>JOC-3-028-312-000011</t>
  </si>
  <si>
    <t>LATERAL A 2 CAJONES PAP. 1 ARCH CON PUENTE CONECTOR  Y PORTATECLADO</t>
  </si>
  <si>
    <t>JOC-3-028-312-000012</t>
  </si>
  <si>
    <t>MOPA870903MMCNZN04</t>
  </si>
  <si>
    <t>JOC-3-028-312-000013</t>
  </si>
  <si>
    <t>JOC-3-028-312-000014</t>
  </si>
  <si>
    <t>JOC-3-028-312-000015</t>
  </si>
  <si>
    <t>JOC-3-028-B00 000016</t>
  </si>
  <si>
    <t>MAMM880429MMCTNY02</t>
  </si>
  <si>
    <t>ESCRITORIO P "B" 180X80X72 C/FRENTE</t>
  </si>
  <si>
    <t>JOC-3-028-B00 000017</t>
  </si>
  <si>
    <t>LATERAL A 2 CAJONES PAP 1 ARCH, PUENTE CONECTOR 120X52X72C/COSTADOSY PORTA TECLADO</t>
  </si>
  <si>
    <t>JOC-3-028-B00 000018</t>
  </si>
  <si>
    <t>SILLON EJECUTIVO RESPALDO BAJO BRAZO PLA</t>
  </si>
  <si>
    <t>JOC-3-028-B00-000019</t>
  </si>
  <si>
    <t>FOBR790510MMCLRS03</t>
  </si>
  <si>
    <t>JOC-3-028-B00-000020</t>
  </si>
  <si>
    <t>JOC-3-028-B00-000021</t>
  </si>
  <si>
    <t>JOC-3-028-B00-000022</t>
  </si>
  <si>
    <t>MUEBLE TIPO ARCHIVERO</t>
  </si>
  <si>
    <t>JOC-3-028-B00-000023</t>
  </si>
  <si>
    <t>IMPRESORA</t>
  </si>
  <si>
    <t>JOC-3-028-B00-000024</t>
  </si>
  <si>
    <t>TELEVISOR</t>
  </si>
  <si>
    <t>JOC-3-028-B00-000025</t>
  </si>
  <si>
    <t>JOC-3-028-309-000085</t>
  </si>
  <si>
    <t>DAVJ761022MMCVLS00</t>
  </si>
  <si>
    <t>ESCRITORIO METALICO DE FORMAICA</t>
  </si>
  <si>
    <t>JOC-3-028-309-000086</t>
  </si>
  <si>
    <t>FOSG710707MMCLND02</t>
  </si>
  <si>
    <t>JOC-3-028-309-000087</t>
  </si>
  <si>
    <t>JOC-3-028-309-000088</t>
  </si>
  <si>
    <t>ESCRITORIO DE FORMAICA C/B DE METAL</t>
  </si>
  <si>
    <t>JOC-3-028-309-000089</t>
  </si>
  <si>
    <t>JOC-3-028-309-000090</t>
  </si>
  <si>
    <t>JOC-3-028-309-000091</t>
  </si>
  <si>
    <t>COMPUTADORA ENSAMBLADA</t>
  </si>
  <si>
    <t>JOC-3-028-311-000031</t>
  </si>
  <si>
    <t>GOGG660919MMCNML01</t>
  </si>
  <si>
    <t>JOC-3-028-311-000032</t>
  </si>
  <si>
    <t>JOC-3-028-311-000033</t>
  </si>
  <si>
    <t>ESCRITORIO P "B" 140X68X72 C/FRENTE</t>
  </si>
  <si>
    <t>JOC-3-028-311-000034</t>
  </si>
  <si>
    <t xml:space="preserve">LATERAL A 2 CAJONES PAP. 1 ARCH CON PUENTE CONECTOR </t>
  </si>
  <si>
    <t>JOC-3-028-311-000035</t>
  </si>
  <si>
    <t>FILG530528HMCRPR02</t>
  </si>
  <si>
    <t>JOC-3-028-311-000036</t>
  </si>
  <si>
    <t>JOC-3-028-311-000037</t>
  </si>
  <si>
    <t>JOC-3-028-311-000038</t>
  </si>
  <si>
    <t>JOC-3-028-311-000039</t>
  </si>
  <si>
    <t>JOC-3-028-311-000040</t>
  </si>
  <si>
    <t>JOC-3-028-311-000041</t>
  </si>
  <si>
    <t>JOC-3-028-311-000042</t>
  </si>
  <si>
    <t>PESA830914HMCDGR09</t>
  </si>
  <si>
    <t>JOC-3-028-311-000043</t>
  </si>
  <si>
    <t>JOC-3-028-311-000044</t>
  </si>
  <si>
    <t>JOC-3-028-311-000045</t>
  </si>
  <si>
    <t>JOC-3-028-313-000046</t>
  </si>
  <si>
    <t>CODF620406HMCRZL09</t>
  </si>
  <si>
    <t>MESA CUADRADA 105X105X72</t>
  </si>
  <si>
    <t>JOC-3-028-313-000047</t>
  </si>
  <si>
    <t>JOC-3-028-313-000048</t>
  </si>
  <si>
    <t>JOC-3-028-313-000049</t>
  </si>
  <si>
    <t>JOC-3-028-313-000050</t>
  </si>
  <si>
    <t>JOC-3-028-313-000051</t>
  </si>
  <si>
    <t xml:space="preserve">ESCRITORIO P "B" 140X68X72 C/FRENTE </t>
  </si>
  <si>
    <t>JOC-3-028-313-000052</t>
  </si>
  <si>
    <t>JOC-3-028-314-000053</t>
  </si>
  <si>
    <t>CUCM900225MMCRNR04</t>
  </si>
  <si>
    <t>JOC-3-028-314-000054</t>
  </si>
  <si>
    <t>JOC-3-028-314-000055</t>
  </si>
  <si>
    <t>LOZG740826HMCPTL04</t>
  </si>
  <si>
    <t>JOC-3-028-314-000056</t>
  </si>
  <si>
    <t>JOC-3-028-314-000057</t>
  </si>
  <si>
    <t>CULP730822MDFRPT07</t>
  </si>
  <si>
    <t>JOC-3-028-314-000058</t>
  </si>
  <si>
    <t>JOC-3-028-C00-000070</t>
  </si>
  <si>
    <t>MOSE860131HMCNNL11</t>
  </si>
  <si>
    <t xml:space="preserve">ARCHIVERO DE 1 CAJON </t>
  </si>
  <si>
    <t>JOC-3-028-C00-000071</t>
  </si>
  <si>
    <t>BAUM721101HMCRRN15</t>
  </si>
  <si>
    <t>CALCULADORA ELECTRICA</t>
  </si>
  <si>
    <t>JOC-3-028-C00-000072</t>
  </si>
  <si>
    <t>JOC-3-028-C00-000073</t>
  </si>
  <si>
    <t>BECC920609HMCCRS02</t>
  </si>
  <si>
    <t>JOC-3-028-C00-000074</t>
  </si>
  <si>
    <t>IMPRESORAMATRIZ DE PUNTO</t>
  </si>
  <si>
    <t>JOC-3-028-C00-000075</t>
  </si>
  <si>
    <t>JOC-3-028-C00-000076</t>
  </si>
  <si>
    <t>JOC-3-028-C00-000077</t>
  </si>
  <si>
    <t>JOC-3-028-C00-000078</t>
  </si>
  <si>
    <t>JOC-3-028-C00-000079</t>
  </si>
  <si>
    <t>JOC-3-028-C00-000080</t>
  </si>
  <si>
    <t>JOC-3-028-C00-000081</t>
  </si>
  <si>
    <t>JOC-3-028-C00-000082</t>
  </si>
  <si>
    <t>JOC-3-028-C00-000083</t>
  </si>
  <si>
    <t>JOC-3-028-C00-000084</t>
  </si>
  <si>
    <t>1242</t>
  </si>
  <si>
    <t>JOC-3-028-A00-000009</t>
  </si>
  <si>
    <t>BAFLE  ALIEN BLAST</t>
  </si>
  <si>
    <t>JOC-3-028-309-000092</t>
  </si>
  <si>
    <t>CLUB HOUSE</t>
  </si>
  <si>
    <t>1243</t>
  </si>
  <si>
    <t>02</t>
  </si>
  <si>
    <t>OTROS BIENES MUEBLES</t>
  </si>
  <si>
    <t>JOC-3-028-309-000093</t>
  </si>
  <si>
    <t xml:space="preserve">EXPRIMIDOR DE JUGOS </t>
  </si>
  <si>
    <t>EQ. E INSTRUM. MEDICO</t>
  </si>
  <si>
    <t>JOC-3-028-314-000059</t>
  </si>
  <si>
    <t>MAGNOTERAPIA BLANCA</t>
  </si>
  <si>
    <t>JOC-3-028-314-000060</t>
  </si>
  <si>
    <t>MESA MECANO TRACCION</t>
  </si>
  <si>
    <t>JOC-3-028-314-000061</t>
  </si>
  <si>
    <t>STIM ESNS MCA ENRAF</t>
  </si>
  <si>
    <t>JOC-3-028-314-000062</t>
  </si>
  <si>
    <t>ULTRA MCA CHAT MOD</t>
  </si>
  <si>
    <t>JOC-3-028-314-000063</t>
  </si>
  <si>
    <t>LASER MCACH</t>
  </si>
  <si>
    <t>JOC-3-028-314-000064</t>
  </si>
  <si>
    <t xml:space="preserve">COMPRESO CAL. MCA. CHAT </t>
  </si>
  <si>
    <t>JOC-3-028-314-000065</t>
  </si>
  <si>
    <t>JOC-3-028-314-000066</t>
  </si>
  <si>
    <t>MINI GIMNASIO WEINDER</t>
  </si>
  <si>
    <t>JOC-3-028-314-000067</t>
  </si>
  <si>
    <t>CAMINADORA</t>
  </si>
  <si>
    <t>JOC-3-028-314-000068</t>
  </si>
  <si>
    <t xml:space="preserve">COLCHON 100X200X10 </t>
  </si>
  <si>
    <t>JOC-3-028-314-000069</t>
  </si>
  <si>
    <t>MESA MCA BAILEY</t>
  </si>
  <si>
    <t>1244</t>
  </si>
  <si>
    <t>EQUIPO DE TRANSPORTE</t>
  </si>
  <si>
    <t>JOC-3-028-B00 000026</t>
  </si>
  <si>
    <t>CAMIONETA</t>
  </si>
  <si>
    <t>JOC-3-028-B00 000027</t>
  </si>
  <si>
    <t>JOC-3-028-B00 000028</t>
  </si>
  <si>
    <t>JOC-3-028-B00 000029</t>
  </si>
  <si>
    <t>AUTOMOVIL</t>
  </si>
  <si>
    <t>JOC-3-028-B00 000030</t>
  </si>
  <si>
    <t>JOC-3-028-C00-000129</t>
  </si>
  <si>
    <t>JOC-3-028-A00-000128</t>
  </si>
  <si>
    <t>PANTALLA LED</t>
  </si>
  <si>
    <t>JOC-3-028-C00-000130</t>
  </si>
  <si>
    <t>JOC-3-028-314-000132</t>
  </si>
  <si>
    <t>BARRAS PARALELAS</t>
  </si>
  <si>
    <t>JOC-3-028-314-000133</t>
  </si>
  <si>
    <t>JOC-3-028-314-000134</t>
  </si>
  <si>
    <t>ENTRENADOR DE BALANCE Y ESTABILIDAD</t>
  </si>
  <si>
    <t>JOC-3-028-314-000135</t>
  </si>
  <si>
    <t>JOC-3-028-314-000136</t>
  </si>
  <si>
    <t>MESA DE INCLINACIÓN QUE INCLUYE: ACCESORIOS COMO ARNESES, DISPOSITIVO HIDRÁULICO Y FRENOS</t>
  </si>
  <si>
    <t>JOC-3-028-314-000137</t>
  </si>
  <si>
    <t>MESA DE TRATAMIENTO C/COLCHÓN</t>
  </si>
  <si>
    <t>JOC-3-028-314-000138</t>
  </si>
  <si>
    <t>JOC-3-028-314-000139</t>
  </si>
  <si>
    <t>JOC-3-028-314-000140</t>
  </si>
  <si>
    <t>COMPRESERO FRÍO</t>
  </si>
  <si>
    <t>JOC-3-028-314-000141</t>
  </si>
  <si>
    <t>JOC-3-028-314-000142</t>
  </si>
  <si>
    <t>COMPRESERO CALIENTE</t>
  </si>
  <si>
    <t>JOC-3-028-314-000143</t>
  </si>
  <si>
    <t>EQUIPO DE ELECTROTERAPIA 4 CANALES INDEPENDIENTES</t>
  </si>
  <si>
    <t>JOC-3-028-314-000144</t>
  </si>
  <si>
    <t>JOC-3-028-314-000145</t>
  </si>
  <si>
    <t>ESTACIÓN DE REHABILITACIÓN</t>
  </si>
  <si>
    <t>JOC-3-028-314-000146</t>
  </si>
  <si>
    <t>JOC-3-028-314-000147</t>
  </si>
  <si>
    <t>PARAFINERO</t>
  </si>
  <si>
    <t>JOC-3-028-314-000148</t>
  </si>
  <si>
    <t>JOC-3-028-314-000149</t>
  </si>
  <si>
    <t>JOC-3-028-314-000150</t>
  </si>
  <si>
    <t>JOC-3-028-314-000151</t>
  </si>
  <si>
    <t>BICICLETA MAGNÉTICA FIJA</t>
  </si>
  <si>
    <t>JOC-3-028-314-000152</t>
  </si>
  <si>
    <t>BASE DE MADERA P/COLCHÓN</t>
  </si>
  <si>
    <t>JOC-3-028-314-000153</t>
  </si>
  <si>
    <t>JOC-3-028-314-000154</t>
  </si>
  <si>
    <t>JOC-3-028-314-000155</t>
  </si>
  <si>
    <t>ERGÓMETRO ISOCINÉTICO</t>
  </si>
  <si>
    <t>JOC-3-028-314-000156</t>
  </si>
  <si>
    <t>MESA DE TRACCIÓN</t>
  </si>
  <si>
    <t>JOC-3-028-314-000157</t>
  </si>
  <si>
    <t>BICICLETA RECUMBENTE</t>
  </si>
  <si>
    <t>JOC-3-028-314-000158</t>
  </si>
  <si>
    <t>JOC-3-028-314-000159</t>
  </si>
  <si>
    <t>EQUIPO LASER TERAPÉUTICO</t>
  </si>
  <si>
    <t>JOC-3-028-B00 000165</t>
  </si>
  <si>
    <t>S/M</t>
  </si>
  <si>
    <t>S/S</t>
  </si>
  <si>
    <t>FC 1004</t>
  </si>
  <si>
    <t>14/04/2012</t>
  </si>
  <si>
    <t>FC 1007</t>
  </si>
  <si>
    <t>HP</t>
  </si>
  <si>
    <t>1005 AIO</t>
  </si>
  <si>
    <t>5cm23201xy</t>
  </si>
  <si>
    <t xml:space="preserve"> A 1156</t>
  </si>
  <si>
    <t>17/04/2013</t>
  </si>
  <si>
    <t>CANON</t>
  </si>
  <si>
    <t>EOS</t>
  </si>
  <si>
    <t>0</t>
  </si>
  <si>
    <t>FC 1083</t>
  </si>
  <si>
    <t>28/05/2012</t>
  </si>
  <si>
    <t>FC 1005</t>
  </si>
  <si>
    <t>HP PAVILON</t>
  </si>
  <si>
    <t>s5810Ia</t>
  </si>
  <si>
    <t>13GP084AM310-1H2</t>
  </si>
  <si>
    <t>FC 505</t>
  </si>
  <si>
    <t>HP LASER JER</t>
  </si>
  <si>
    <t>CNG9D6VRRG</t>
  </si>
  <si>
    <t xml:space="preserve"> A 1157</t>
  </si>
  <si>
    <t>PHILIPS</t>
  </si>
  <si>
    <t>S/N</t>
  </si>
  <si>
    <t>-</t>
  </si>
  <si>
    <t>BROTHER</t>
  </si>
  <si>
    <t>FC A 1157</t>
  </si>
  <si>
    <t>220LA</t>
  </si>
  <si>
    <t>4CS0070H4C</t>
  </si>
  <si>
    <t>22/06/2012</t>
  </si>
  <si>
    <t>FC 1085</t>
  </si>
  <si>
    <t>P6-2302LA</t>
  </si>
  <si>
    <t>MXX31206VM</t>
  </si>
  <si>
    <t>FC 1006</t>
  </si>
  <si>
    <t>SONY</t>
  </si>
  <si>
    <t>CDF-5330</t>
  </si>
  <si>
    <t>102813</t>
  </si>
  <si>
    <t>LENOVO</t>
  </si>
  <si>
    <t>PRINTAFORM</t>
  </si>
  <si>
    <t>1444</t>
  </si>
  <si>
    <t>S 5210 LA</t>
  </si>
  <si>
    <t>3CR9450FFN</t>
  </si>
  <si>
    <t>1005</t>
  </si>
  <si>
    <t>5cm232023I</t>
  </si>
  <si>
    <t>EPSON FX 2190</t>
  </si>
  <si>
    <t>111109</t>
  </si>
  <si>
    <t>FCTQ130022</t>
  </si>
  <si>
    <t>1459/1459</t>
  </si>
  <si>
    <t>CLIMBER</t>
  </si>
  <si>
    <t>FC 6014</t>
  </si>
  <si>
    <t>19/01/2006</t>
  </si>
  <si>
    <t>EJ-1/EJ-2EJ-3</t>
  </si>
  <si>
    <t>19/08/2013</t>
  </si>
  <si>
    <t>BIOMAX</t>
  </si>
  <si>
    <t>MAG-200</t>
  </si>
  <si>
    <t>0831051927</t>
  </si>
  <si>
    <t>CHAT</t>
  </si>
  <si>
    <t>TTFL 200</t>
  </si>
  <si>
    <t>1066</t>
  </si>
  <si>
    <t>27/04/2006</t>
  </si>
  <si>
    <t>TXA-1</t>
  </si>
  <si>
    <t>911</t>
  </si>
  <si>
    <t>T40917</t>
  </si>
  <si>
    <t>CHATTANUGA</t>
  </si>
  <si>
    <t>10832-27068</t>
  </si>
  <si>
    <t>14/11/2007</t>
  </si>
  <si>
    <t>CHATTANOGA</t>
  </si>
  <si>
    <t>C2779-840</t>
  </si>
  <si>
    <t>1788-3333</t>
  </si>
  <si>
    <t>CHATANUGA</t>
  </si>
  <si>
    <t>M-2</t>
  </si>
  <si>
    <t>68072</t>
  </si>
  <si>
    <t>68208</t>
  </si>
  <si>
    <t>WEINDER</t>
  </si>
  <si>
    <t>BAYLEY</t>
  </si>
  <si>
    <t>9520</t>
  </si>
  <si>
    <t>MITSUBISHI MOTORS</t>
  </si>
  <si>
    <t>2011</t>
  </si>
  <si>
    <t>MMBMG45H7BD16334</t>
  </si>
  <si>
    <t>FC 5475</t>
  </si>
  <si>
    <t>URBAN</t>
  </si>
  <si>
    <t>2009</t>
  </si>
  <si>
    <t>JN1AE56S89X012979</t>
  </si>
  <si>
    <t>FC 14862</t>
  </si>
  <si>
    <t>FIAT</t>
  </si>
  <si>
    <t>2014</t>
  </si>
  <si>
    <t>ZFCNFFF13E2456088</t>
  </si>
  <si>
    <t>AFA000001619</t>
  </si>
  <si>
    <t>FIESTA</t>
  </si>
  <si>
    <t>9BFBT10N588229357</t>
  </si>
  <si>
    <t>FC 39774</t>
  </si>
  <si>
    <t>PLATINA</t>
  </si>
  <si>
    <t>3N1JH01S87L214277</t>
  </si>
  <si>
    <t>ACER</t>
  </si>
  <si>
    <t>AX6W1</t>
  </si>
  <si>
    <t>82001038830</t>
  </si>
  <si>
    <t>12/04/2019</t>
  </si>
  <si>
    <t>HISSENSE</t>
  </si>
  <si>
    <t>32H5500E</t>
  </si>
  <si>
    <t>32W184605B00474</t>
  </si>
  <si>
    <t>611</t>
  </si>
  <si>
    <t>26/07/2019</t>
  </si>
  <si>
    <t>DELL</t>
  </si>
  <si>
    <t>4SDWRB3</t>
  </si>
  <si>
    <t>A21669</t>
  </si>
  <si>
    <t>THERAPEIA</t>
  </si>
  <si>
    <t>BPT</t>
  </si>
  <si>
    <t xml:space="preserve"> A-302</t>
  </si>
  <si>
    <t>05/03/2020</t>
  </si>
  <si>
    <t>A-251</t>
  </si>
  <si>
    <t>THERA BAND</t>
  </si>
  <si>
    <t>WOBBLE/ROCKER</t>
  </si>
  <si>
    <t>A-302</t>
  </si>
  <si>
    <t>ROCHESTER</t>
  </si>
  <si>
    <t>MES036</t>
  </si>
  <si>
    <t>EQUIPOS INTERFERENCIALES</t>
  </si>
  <si>
    <t>LA-1601</t>
  </si>
  <si>
    <t>SIT</t>
  </si>
  <si>
    <t xml:space="preserve">GVM661191200105  </t>
  </si>
  <si>
    <t>GVM661191200143</t>
  </si>
  <si>
    <t xml:space="preserve">A-251 </t>
  </si>
  <si>
    <t>28/10/2019</t>
  </si>
  <si>
    <t>FISIOLAB</t>
  </si>
  <si>
    <t>GVM-P12</t>
  </si>
  <si>
    <t>05/03/2021</t>
  </si>
  <si>
    <t>ROSCOE</t>
  </si>
  <si>
    <t>QUATTRO2.5</t>
  </si>
  <si>
    <t>SZQ190700102</t>
  </si>
  <si>
    <t>SZQ190700163</t>
  </si>
  <si>
    <t>ESTACIÓN DE REHABILITACIÓN Y BIENESTAR</t>
  </si>
  <si>
    <t>THERABATH</t>
  </si>
  <si>
    <t>TB6</t>
  </si>
  <si>
    <t>PRO FOM</t>
  </si>
  <si>
    <t>KK150C0000893</t>
  </si>
  <si>
    <t xml:space="preserve">KK150C0000884  </t>
  </si>
  <si>
    <t>EM-BC-TR</t>
  </si>
  <si>
    <t>BMC</t>
  </si>
  <si>
    <t>SPIRIT</t>
  </si>
  <si>
    <t>CRS800</t>
  </si>
  <si>
    <t>8005471912001320</t>
  </si>
  <si>
    <t>CHATTANOOGA</t>
  </si>
  <si>
    <t>TRUC-TRAC GALAXY TTET-300</t>
  </si>
  <si>
    <t>SN-755.202</t>
  </si>
  <si>
    <t>LANDICE</t>
  </si>
  <si>
    <t>R9</t>
  </si>
  <si>
    <t>R-0101195</t>
  </si>
  <si>
    <t>R-0101048</t>
  </si>
  <si>
    <t>NU-TEK</t>
  </si>
  <si>
    <t>LS 2100</t>
  </si>
  <si>
    <t>219060006000008</t>
  </si>
  <si>
    <t>PEUGEOT</t>
  </si>
  <si>
    <t>2021</t>
  </si>
  <si>
    <t>VR3EC9HP8MJ513045</t>
  </si>
  <si>
    <t>GN000000410</t>
  </si>
  <si>
    <t>MUEBLES COOK</t>
  </si>
  <si>
    <t>PCH</t>
  </si>
  <si>
    <t>18/04/2012</t>
  </si>
  <si>
    <t>CMM TEGNOLOGIA EN COMPUTACION S.A DE C.V.</t>
  </si>
  <si>
    <t>MIGUEL SERGIO RIVERA GUADARRAMA</t>
  </si>
  <si>
    <t>08/06/2012</t>
  </si>
  <si>
    <t>MILENIO</t>
  </si>
  <si>
    <t>ALEJANDRO MADRID ENRIQUEZ</t>
  </si>
  <si>
    <t>S/F</t>
  </si>
  <si>
    <t>MIGUEL SERGUIO RIVERA GUADARRAMA</t>
  </si>
  <si>
    <t>JORGE ALBERTO VALENZUELA TEPEPA</t>
  </si>
  <si>
    <t>FERNANDO CHAVEZ OLIVARES</t>
  </si>
  <si>
    <t xml:space="preserve">MUEBLES COOK </t>
  </si>
  <si>
    <t>CONSUMIBLES MILENIO</t>
  </si>
  <si>
    <t>11/03/2010</t>
  </si>
  <si>
    <t>JESUS ALEJANDRO SALAZAR ZALAZAR</t>
  </si>
  <si>
    <t>MUEBLES INFANTILES, S.A. DE C. V.</t>
  </si>
  <si>
    <t>ALMACENES ANFORA S. A. DE C. V.</t>
  </si>
  <si>
    <t>NEURONIC MEXICANA S.A. DE C.V.</t>
  </si>
  <si>
    <t>EQUIPOS INTERFERENCIALES DE  MEXICO, S.A de C.V.</t>
  </si>
  <si>
    <t>19/06/2006</t>
  </si>
  <si>
    <t>COSTCO DE MEXICO, S.A. de C.V.</t>
  </si>
  <si>
    <t>SAM´S CLUB</t>
  </si>
  <si>
    <t>MITSUAUTOS,S.A DE C. V.</t>
  </si>
  <si>
    <t>S/P</t>
  </si>
  <si>
    <t>TECNOAUTOMOTRIZ ATLACOMULCO, S.A de C.V.</t>
  </si>
  <si>
    <t>AUTOMODENA, S.A. DE C. V.</t>
  </si>
  <si>
    <t>GIMSA AUTOMOTRIZ, S.A de C.V.</t>
  </si>
  <si>
    <t>LAURA LEON GARCIA</t>
  </si>
  <si>
    <t>COPREBS INTEGRALES SA DE CV</t>
  </si>
  <si>
    <t>31/07/2019</t>
  </si>
  <si>
    <t>PE</t>
  </si>
  <si>
    <t>SUGETOSA, S.A DE C.V.</t>
  </si>
  <si>
    <t>PD</t>
  </si>
  <si>
    <t>GALOJAL ES PEUGEOT</t>
  </si>
  <si>
    <t>PRESIDENCIA</t>
  </si>
  <si>
    <t>RECEPCION</t>
  </si>
  <si>
    <t>JURIDICO</t>
  </si>
  <si>
    <t>DIRECCION</t>
  </si>
  <si>
    <t>17/04/2012</t>
  </si>
  <si>
    <t>DIRECCION ESTANCIA</t>
  </si>
  <si>
    <t>DESAYUNOS ESCOLARES CALIENTES</t>
  </si>
  <si>
    <t>DESAYUNOS ESCOLARES FRIOS Y RACIONES VESPERTINAS</t>
  </si>
  <si>
    <t>DESAYUNOS ESCOLARES (tesoreria)</t>
  </si>
  <si>
    <t>HORTADIF</t>
  </si>
  <si>
    <t>TERCERA EDAD</t>
  </si>
  <si>
    <t>URIS RECEPCION</t>
  </si>
  <si>
    <t>R.B.C.</t>
  </si>
  <si>
    <t>TRABAJO SOCIAL</t>
  </si>
  <si>
    <t>TESORERIA</t>
  </si>
  <si>
    <t>TESORERIA (DEC)</t>
  </si>
  <si>
    <t>TESORERIA ARCHIVO</t>
  </si>
  <si>
    <t>16/01/2006</t>
  </si>
  <si>
    <t>ESTANCIA INFANTIL</t>
  </si>
  <si>
    <t>TERAPIA FISICA</t>
  </si>
  <si>
    <t>21/11/2007</t>
  </si>
  <si>
    <t>05</t>
  </si>
  <si>
    <t>TERRENOS</t>
  </si>
  <si>
    <t>PARQUE RECREATIVO LAS FUENTES</t>
  </si>
  <si>
    <t>PARQUE RECREATIVO LOS REYES</t>
  </si>
  <si>
    <t>PARQUE RECEATIVO INFANTIL</t>
  </si>
  <si>
    <t>PARQUE INFANTIL</t>
  </si>
  <si>
    <t>EDIFICIOS NO HABITACIONALES</t>
  </si>
  <si>
    <t xml:space="preserve">CENTRO PARA EL DESARROLLO INTEGRAL DE LA FAMILIA </t>
  </si>
  <si>
    <t>CONSULTORIO EST. INF.</t>
  </si>
  <si>
    <t>CLINICA DIF</t>
  </si>
  <si>
    <t>CENTRO DE DESARROLLO INFANTIL</t>
  </si>
  <si>
    <t>CINE TERATRO</t>
  </si>
  <si>
    <t>CABECERA MUNICIAL</t>
  </si>
  <si>
    <t>JOCOTITLAN CENTRO</t>
  </si>
  <si>
    <t>AYUNTAMIENTO DE JOCOTITLÁN</t>
  </si>
  <si>
    <t>LOS REYES</t>
  </si>
  <si>
    <t>JOCOTITLAN</t>
  </si>
  <si>
    <t>RESERVA TERRESTRE DE LA COMUNIDAD</t>
  </si>
  <si>
    <t>CONCEPCION CARO</t>
  </si>
  <si>
    <t>18.00 MTS ESC. PRIM. ALFREDO DEL MAZO VELEZ</t>
  </si>
  <si>
    <t>SANTA MARIA CITENDEJE</t>
  </si>
  <si>
    <t>18.00 CALLE SIN NOMBRE</t>
  </si>
  <si>
    <t xml:space="preserve">COL. SATELITE </t>
  </si>
  <si>
    <t>SAN MIGUEL TENOCHTITLAN</t>
  </si>
  <si>
    <t>21.00 MTS CON SR. EUSEBIO GUTIERREZ MTZ.</t>
  </si>
  <si>
    <t>61.80 MTS, CON CALLE CONSTITUYENTE</t>
  </si>
  <si>
    <t>SANTIAGO YECHE</t>
  </si>
  <si>
    <t>41.00 MTS CON CASA DE LOS MARTINEZ</t>
  </si>
  <si>
    <t>BARRIO LOS JAVIERES</t>
  </si>
  <si>
    <t>12.20 MTS CON C. D. I</t>
  </si>
  <si>
    <t>SIFFARI</t>
  </si>
  <si>
    <t>37 MTS CON ESCUELA PRIMARIA EMILIANO ZAPATA</t>
  </si>
  <si>
    <t>SAN JUAN COAJOMULCO</t>
  </si>
  <si>
    <t>14 MTS. CON JARDIN DE NIÑOS</t>
  </si>
  <si>
    <t>HUEMETLA</t>
  </si>
  <si>
    <t>43 MTS. CON ANTONIO SANCHEZ</t>
  </si>
  <si>
    <t>MAVORO</t>
  </si>
  <si>
    <t>26 MTS. CON SR. FERNANDO TELLEZ GONZALEZ</t>
  </si>
  <si>
    <t>ALLENDE 108.</t>
  </si>
  <si>
    <t>34.70 PARQUE HUNDIDO</t>
  </si>
  <si>
    <t>CALLE NIGROMANTE</t>
  </si>
  <si>
    <t>BOYECHA SANTIAGO YECHE</t>
  </si>
  <si>
    <t>14.00SANTOS SILVA</t>
  </si>
  <si>
    <t>LAS ANIMAS VILLEJE</t>
  </si>
  <si>
    <t>88.00MTS CON ESCUELA PRIMARIA</t>
  </si>
  <si>
    <t>LOS JAVIERES</t>
  </si>
  <si>
    <t>12 MTS. CON LUIS JAVIER DOROTEO</t>
  </si>
  <si>
    <t>CON CALLE Y SR. EFRAIN GARCIA</t>
  </si>
  <si>
    <t>CALLE SIN NOMBRE CAMINO A STA. CLARA</t>
  </si>
  <si>
    <t>CON CALLE JUANA ALCANTARA GONZÁLEZ</t>
  </si>
  <si>
    <t>RESERVA TERRESTRE LA COMUNIDAD</t>
  </si>
  <si>
    <t>CALLE SIN NOMBRE</t>
  </si>
  <si>
    <t>18.00 MTS.  SR. JOSE MENDOZA LOPEZ</t>
  </si>
  <si>
    <t>25.70 MTS. CALLE PRINCIPAL DEL PUEBLO</t>
  </si>
  <si>
    <t xml:space="preserve">25.70 MTS. ESC. PRIM. FED. BENITO JUAREZ </t>
  </si>
  <si>
    <t>25.70 CALLE SIN NOMBRE</t>
  </si>
  <si>
    <t xml:space="preserve">25.70 CALLE SIN NOMBRE </t>
  </si>
  <si>
    <t>24.5 MTS. CON CALLE LIC. JUAN JOSE SANCHEZ MARTINEZ</t>
  </si>
  <si>
    <t>17.60 MTS. CON CALLE TENOCHTITLAN</t>
  </si>
  <si>
    <t>25.80 MTS. CON TERRENO EUSEBIO GUTIERREZ</t>
  </si>
  <si>
    <t>39.90 MTS CENTRO DE DESARROLLO COMUNITARIO</t>
  </si>
  <si>
    <t>33.80 CON CALLE OVIEDO</t>
  </si>
  <si>
    <t>50.60 MTS CON IGLESIA</t>
  </si>
  <si>
    <t>41.00 MTS. CON ESCUELA PRIMARIA</t>
  </si>
  <si>
    <t xml:space="preserve">39.00 MTS CON AURELIO FUENTES </t>
  </si>
  <si>
    <t>39.00 MTS CON CAMPO DEPORTIVO</t>
  </si>
  <si>
    <t>12.20 MTS. CON LUIS JAVIER DOROTEO</t>
  </si>
  <si>
    <t>23.10 CON LUIS JAVIER DOROTEO</t>
  </si>
  <si>
    <t>23.10 MTS. CON CALLE</t>
  </si>
  <si>
    <t>37 MTS CON CARRETERA ACCESO A LA POBLACION</t>
  </si>
  <si>
    <t>28 MTS. CON JESUS SEGUNDO TELLEZ</t>
  </si>
  <si>
    <t>34 MTS. CON CALLE SIN NOMBRE</t>
  </si>
  <si>
    <t>12 MTS CON CALLE SIN NOMBRE</t>
  </si>
  <si>
    <t>47 MTS. CON ESCUELA BENITO JUARTEZ</t>
  </si>
  <si>
    <t>47 MTS CON C. JOSE MARTINEZ OROZCO</t>
  </si>
  <si>
    <t>51 MTS. CON CALLE SIN NOMBRE</t>
  </si>
  <si>
    <t>16 MTS. DIAGONAL CON LUCIO NAVA CAÑAS</t>
  </si>
  <si>
    <t>16 MTS. CON CALLE SIN NOMBRE</t>
  </si>
  <si>
    <t>26 MTS. CON CALLE ALFREDO DEL MAZO VELEZ</t>
  </si>
  <si>
    <t xml:space="preserve">33 MTS. CON DELEGACION MUNICICIPAL </t>
  </si>
  <si>
    <t>33 MTS CON CALLE AGUSTIN MILLAN</t>
  </si>
  <si>
    <t>21.50 CALLE IGNACIO ALLENDE</t>
  </si>
  <si>
    <t>27.00 CALLE MOCTEZUMA</t>
  </si>
  <si>
    <t>45.30 CINE TEATRO</t>
  </si>
  <si>
    <t>TERRENO DE LA ESCUELA PRIMARIA MIGEUL HIDALGO</t>
  </si>
  <si>
    <t>PROPIEDAD DEL SR. RAYMUNDO</t>
  </si>
  <si>
    <t>TERRENO DE LA ESCUELA PRIMARIA MIGUEL HIDALGO</t>
  </si>
  <si>
    <t>TERRENO SR. FELIZ GUADALUPE CRUZ</t>
  </si>
  <si>
    <t>12.00 ARASTRADERO</t>
  </si>
  <si>
    <t>12.00 SANTOS SILVA</t>
  </si>
  <si>
    <t>9.00MTS. CON CALLE SI NOMBRE</t>
  </si>
  <si>
    <t>31.70 MTS. CON MANUEL MARMOLEJO SEGUNDO</t>
  </si>
  <si>
    <t>12 MTS. CALLE SIN NOMBRE</t>
  </si>
  <si>
    <t>12.20 MTS. CON CALLE SIN NOMBR</t>
  </si>
  <si>
    <t>12.20 MTS. CON PARQUE INFANTIL</t>
  </si>
  <si>
    <t>8,122 M2</t>
  </si>
  <si>
    <t>225 M2</t>
  </si>
  <si>
    <t>PARQUE RECREATIVO</t>
  </si>
  <si>
    <t>DONACION</t>
  </si>
  <si>
    <t>9,013 M2</t>
  </si>
  <si>
    <t>462 M2</t>
  </si>
  <si>
    <t>3,710.00 M2</t>
  </si>
  <si>
    <t>1,080 M2</t>
  </si>
  <si>
    <t>476.10 M2</t>
  </si>
  <si>
    <t>680.00 M2</t>
  </si>
  <si>
    <t>1,541.90 M2</t>
  </si>
  <si>
    <t>474 M2</t>
  </si>
  <si>
    <t>1,599 M2</t>
  </si>
  <si>
    <t>305 M2</t>
  </si>
  <si>
    <t>1,443 M2</t>
  </si>
  <si>
    <t>611 M2</t>
  </si>
  <si>
    <t>752 M2</t>
  </si>
  <si>
    <t>858 M2</t>
  </si>
  <si>
    <t>772.30 M2</t>
  </si>
  <si>
    <t>248.50 M2</t>
  </si>
  <si>
    <t>OFICINAS</t>
  </si>
  <si>
    <t>1080 M2</t>
  </si>
  <si>
    <t>548.50 M2</t>
  </si>
  <si>
    <t>GUARDERIA</t>
  </si>
  <si>
    <t>451 M2</t>
  </si>
  <si>
    <t>221 M2</t>
  </si>
  <si>
    <t>CONSULTORIO MEDICO</t>
  </si>
  <si>
    <t>146 M2</t>
  </si>
  <si>
    <t>62.60 M2</t>
  </si>
  <si>
    <t>ADJUDICACION</t>
  </si>
  <si>
    <t>1,604 M2.</t>
  </si>
  <si>
    <t>CENTRO DE DESARROLLO INFANRIL</t>
  </si>
  <si>
    <t>145 M2</t>
  </si>
  <si>
    <t>540 M2</t>
  </si>
  <si>
    <t>CINE TEATRO</t>
  </si>
  <si>
    <t>028 01 116 04 00 0000</t>
  </si>
  <si>
    <t>028 12 012 79 00 0000</t>
  </si>
  <si>
    <t>028 47 485 02 00 0000</t>
  </si>
  <si>
    <t>028 08 005 01 00 0000</t>
  </si>
  <si>
    <t>028 47 050 33 00 0000</t>
  </si>
  <si>
    <t>028 01 014 02 00 0000</t>
  </si>
  <si>
    <t>028 09 033 01 00 0000</t>
  </si>
  <si>
    <t>028 06 005 045 00 0000</t>
  </si>
  <si>
    <t>028 03 020 03 00 0000</t>
  </si>
  <si>
    <t>028 01 014 05 00 0000</t>
  </si>
  <si>
    <t>028 01 032 17 00 0000</t>
  </si>
  <si>
    <t>028 01 032 21 00 0000</t>
  </si>
  <si>
    <t>028 11 067 01 00 0000</t>
  </si>
  <si>
    <t>028 03 085 07 00 0000</t>
  </si>
  <si>
    <t>028 01 014 06 00 0000</t>
  </si>
  <si>
    <t>PCH 20</t>
  </si>
  <si>
    <t>PCH 17</t>
  </si>
  <si>
    <t>PCH 25</t>
  </si>
  <si>
    <t>PCH 10</t>
  </si>
  <si>
    <t>PCH 23</t>
  </si>
  <si>
    <t>PCH 19</t>
  </si>
  <si>
    <t>PCH 26</t>
  </si>
  <si>
    <t>PCH 29</t>
  </si>
  <si>
    <t>SISTEMA MUNICIPAL PARA EL DESARROLLO INTEGRAL DE LA FAMILIA DE JOCOTITLAN</t>
  </si>
  <si>
    <t>L.C. VERONICA SANTOS CARDENAS</t>
  </si>
  <si>
    <t xml:space="preserve">TESORERA </t>
  </si>
  <si>
    <t>MUNICIPIO: JOCOTITLAN</t>
  </si>
  <si>
    <t>NUMERO:  3028</t>
  </si>
  <si>
    <t>X</t>
  </si>
  <si>
    <t>FECHA: AL 31 DE DICIEMBRE DE 2021</t>
  </si>
  <si>
    <t>DIRECTORA</t>
  </si>
  <si>
    <t>MTRA. BEGONIA PLATA CASTAÑEDA</t>
  </si>
  <si>
    <t>TESORERA</t>
  </si>
  <si>
    <t>MTRA. ALMA ROSA SANCHEZ MARTINEZ</t>
  </si>
  <si>
    <t>CONTRALORA MUNICIPAL</t>
  </si>
  <si>
    <t>NUMERO: 3028</t>
  </si>
  <si>
    <t>PCH 24</t>
  </si>
  <si>
    <t>PCH 33</t>
  </si>
  <si>
    <t>PCH 18</t>
  </si>
  <si>
    <t>PCH 32</t>
  </si>
  <si>
    <t>PCH 22</t>
  </si>
  <si>
    <t>D 18</t>
  </si>
  <si>
    <t>PE 9</t>
  </si>
  <si>
    <t>D 21</t>
  </si>
  <si>
    <t>PCH 14</t>
  </si>
  <si>
    <t>PCH 35</t>
  </si>
  <si>
    <t>PCH 12</t>
  </si>
  <si>
    <t>PCH 38</t>
  </si>
  <si>
    <t>PCH 31</t>
  </si>
  <si>
    <t>PD6</t>
  </si>
  <si>
    <t>FC 13060</t>
  </si>
  <si>
    <t>Saldo al 31 de Diciembre de 202</t>
  </si>
  <si>
    <t>AL 31 DE DICIEMBRE DE 2021</t>
  </si>
  <si>
    <t>Saldo Conciliado al 31 de Diciembre de 2021</t>
  </si>
  <si>
    <t>SISTEMA MUNICIPAL DIF DE JOCOTITLAN (2)</t>
  </si>
  <si>
    <t>1241                                                             (3)</t>
  </si>
  <si>
    <t>AL 31 DE DICIEMBRE DEL 2021          (5)</t>
  </si>
  <si>
    <t>Mobiliario y Equipo de Administración      (4)</t>
  </si>
  <si>
    <t>1242                                                             (3)</t>
  </si>
  <si>
    <t>Mobiliario y Equipo Educacional y Recreativo      (4)</t>
  </si>
  <si>
    <t>1243                                                             (3)</t>
  </si>
  <si>
    <t>Equipo e Instrumental Médico y de Laboratorio      (4)</t>
  </si>
  <si>
    <t>MUNICIPIO: JOCOTITLÁN</t>
  </si>
  <si>
    <t>Del 01 de Enero al 31 de Diciembre de  2021</t>
  </si>
  <si>
    <t>_____________________________</t>
  </si>
  <si>
    <t>______________________________________</t>
  </si>
  <si>
    <t>5 AÑOS</t>
  </si>
  <si>
    <t>BUENO</t>
  </si>
  <si>
    <t>Del 01 de Enero al 31 de Diciembre de  2021 (2)</t>
  </si>
  <si>
    <t>Entidad Municipal: JOCOTITLAN No. 3028</t>
  </si>
  <si>
    <t>Al 31 de Diciembre de 2021 (2)</t>
  </si>
  <si>
    <t xml:space="preserve">Entidad Municipal: </t>
  </si>
  <si>
    <t>(1)   JOCOTITLAN No. 3028</t>
  </si>
  <si>
    <t>MUNICIPIO : JOCOTITLAN</t>
  </si>
  <si>
    <t>NÚMERO: 3028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</si>
</sst>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.00,"/>
    <numFmt numFmtId="165" formatCode="General_)"/>
    <numFmt numFmtId="166" formatCode="_-[$€-2]* #,##0.00_-;\-[$€-2]* #,##0.00_-;_-[$€-2]* &quot;-&quot;??_-"/>
    <numFmt numFmtId="167" formatCode="#,##0.00_ ;\-#,##0.00\ "/>
    <numFmt numFmtId="168" formatCode="###0;###0"/>
    <numFmt numFmtId="169" formatCode="yyyy\-mm\-dd;@"/>
    <numFmt numFmtId="170" formatCode="\(#\)"/>
    <numFmt numFmtId="171" formatCode="_-* #,##0.0_-;\-* #,##0.0_-;_-* &quot;-&quot;??_-;_-@_-"/>
    <numFmt numFmtId="172" formatCode="&quot;$&quot;#,##0.00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ato"/>
      <family val="2"/>
    </font>
    <font>
      <b/>
      <sz val="10"/>
      <name val="Lato"/>
      <family val="2"/>
    </font>
    <font>
      <b/>
      <sz val="14"/>
      <name val="Lato"/>
      <family val="2"/>
    </font>
    <font>
      <sz val="8"/>
      <name val="Lato"/>
      <family val="2"/>
    </font>
    <font>
      <b/>
      <sz val="5"/>
      <name val="Lato"/>
      <family val="2"/>
    </font>
    <font>
      <b/>
      <sz val="8"/>
      <name val="Lato"/>
      <family val="2"/>
    </font>
    <font>
      <b/>
      <sz val="3"/>
      <name val="Lato"/>
      <family val="2"/>
    </font>
    <font>
      <b/>
      <sz val="9"/>
      <name val="Lato"/>
      <family val="2"/>
    </font>
    <font>
      <sz val="7"/>
      <name val="Lato"/>
      <family val="2"/>
    </font>
    <font>
      <sz val="6"/>
      <name val="Lato"/>
      <family val="2"/>
    </font>
    <font>
      <sz val="11"/>
      <color theme="1"/>
      <name val="Lato"/>
      <family val="2"/>
    </font>
    <font>
      <sz val="10"/>
      <color theme="1"/>
      <name val="Lato"/>
      <family val="2"/>
    </font>
    <font>
      <b/>
      <sz val="11"/>
      <color theme="1"/>
      <name val="Lato"/>
      <family val="2"/>
    </font>
    <font>
      <sz val="11"/>
      <name val="Lato"/>
      <family val="2"/>
    </font>
    <font>
      <b/>
      <sz val="8"/>
      <color theme="1"/>
      <name val="Lato"/>
      <family val="2"/>
    </font>
    <font>
      <b/>
      <sz val="12"/>
      <name val="Lato"/>
      <family val="2"/>
    </font>
    <font>
      <sz val="9"/>
      <name val="Lato"/>
      <family val="2"/>
    </font>
    <font>
      <sz val="12"/>
      <name val="Lato"/>
      <family val="2"/>
    </font>
    <font>
      <b/>
      <sz val="9"/>
      <color theme="1"/>
      <name val="Lato"/>
      <family val="2"/>
    </font>
    <font>
      <b/>
      <sz val="7"/>
      <name val="Lato"/>
      <family val="2"/>
    </font>
    <font>
      <sz val="8"/>
      <color theme="1"/>
      <name val="Lato"/>
      <family val="2"/>
    </font>
    <font>
      <b/>
      <sz val="7"/>
      <color theme="1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sz val="8"/>
      <color indexed="8"/>
      <name val="Lato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theme="0"/>
      <name val="Lato"/>
      <family val="2"/>
    </font>
    <font>
      <sz val="10"/>
      <color theme="0"/>
      <name val="Lato"/>
      <family val="2"/>
    </font>
    <font>
      <sz val="9"/>
      <color indexed="8"/>
      <name val="Lato"/>
      <family val="2"/>
    </font>
    <font>
      <sz val="10"/>
      <color indexed="8"/>
      <name val="Lato"/>
      <family val="2"/>
    </font>
    <font>
      <b/>
      <sz val="10"/>
      <color indexed="8"/>
      <name val="Lato"/>
      <family val="2"/>
    </font>
    <font>
      <b/>
      <sz val="9"/>
      <color indexed="8"/>
      <name val="Lato"/>
      <family val="2"/>
    </font>
    <font>
      <sz val="9"/>
      <color indexed="9"/>
      <name val="Lato"/>
      <family val="2"/>
    </font>
    <font>
      <sz val="16"/>
      <color indexed="8"/>
      <name val="Lato"/>
      <family val="2"/>
    </font>
    <font>
      <b/>
      <sz val="10"/>
      <color theme="1"/>
      <name val="Lato"/>
      <family val="2"/>
    </font>
    <font>
      <sz val="9"/>
      <color theme="1"/>
      <name val="Lato"/>
      <family val="2"/>
    </font>
    <font>
      <sz val="11"/>
      <color rgb="FFFF0000"/>
      <name val="Lato"/>
      <family val="2"/>
    </font>
    <font>
      <b/>
      <sz val="10"/>
      <color theme="0"/>
      <name val="Lato"/>
      <family val="2"/>
    </font>
    <font>
      <b/>
      <sz val="6.5"/>
      <name val="Lato"/>
      <family val="2"/>
    </font>
    <font>
      <sz val="6.5"/>
      <name val="Lato"/>
      <family val="2"/>
    </font>
    <font>
      <b/>
      <sz val="6"/>
      <name val="Lato"/>
      <family val="2"/>
    </font>
    <font>
      <b/>
      <u/>
      <sz val="8"/>
      <name val="Lato"/>
      <family val="2"/>
    </font>
    <font>
      <b/>
      <sz val="7"/>
      <color indexed="8"/>
      <name val="Lato"/>
      <family val="2"/>
    </font>
    <font>
      <sz val="7"/>
      <color indexed="8"/>
      <name val="Lato"/>
      <family val="2"/>
    </font>
    <font>
      <sz val="28"/>
      <name val="Lato"/>
      <family val="2"/>
    </font>
    <font>
      <b/>
      <sz val="7"/>
      <color theme="0" tint="-0.14999847407452621"/>
      <name val="Lato"/>
      <family val="2"/>
    </font>
    <font>
      <sz val="5"/>
      <name val="Lato"/>
      <family val="2"/>
    </font>
    <font>
      <b/>
      <sz val="8"/>
      <color indexed="8"/>
      <name val="Lato"/>
      <family val="2"/>
    </font>
    <font>
      <b/>
      <sz val="8"/>
      <color rgb="FFD9D9D9"/>
      <name val="Lat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5"/>
      <color indexed="8"/>
      <name val="Arial"/>
      <family val="2"/>
    </font>
    <font>
      <sz val="5"/>
      <color indexed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indexed="35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indexed="35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color indexed="9"/>
      <name val="Arial"/>
      <family val="2"/>
    </font>
    <font>
      <b/>
      <sz val="11"/>
      <name val="Arial Rounded MT Bold"/>
      <family val="2"/>
    </font>
    <font>
      <b/>
      <sz val="11"/>
      <color indexed="8"/>
      <name val="Arial Rounded MT Bold"/>
      <family val="2"/>
    </font>
    <font>
      <sz val="8"/>
      <color indexed="35"/>
      <name val="Arial"/>
      <family val="2"/>
    </font>
    <font>
      <b/>
      <sz val="20"/>
      <color indexed="8"/>
      <name val="Arial"/>
      <family val="2"/>
    </font>
    <font>
      <b/>
      <sz val="11"/>
      <color indexed="35"/>
      <name val="Arial"/>
      <family val="2"/>
    </font>
    <font>
      <b/>
      <sz val="10"/>
      <color rgb="FF000000"/>
      <name val="Arial"/>
      <family val="2"/>
    </font>
    <font>
      <sz val="11"/>
      <color indexed="3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indexed="10"/>
      <name val="Calibri"/>
      <family val="2"/>
    </font>
    <font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"/>
      <name val="Calibri"/>
      <family val="2"/>
    </font>
    <font>
      <b/>
      <sz val="3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0"/>
      <name val="Lato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Times"/>
      <family val="1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sz val="11"/>
      <name val="Calibri"/>
      <family val="2"/>
      <scheme val="minor"/>
    </font>
    <font>
      <b/>
      <u/>
      <sz val="10"/>
      <name val="Lato"/>
    </font>
    <font>
      <u/>
      <sz val="11"/>
      <color indexed="8"/>
      <name val="Lato"/>
    </font>
    <font>
      <sz val="10"/>
      <color theme="1"/>
      <name val="Arial"/>
      <family val="2"/>
    </font>
    <font>
      <u/>
      <sz val="8"/>
      <name val="Lato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8"/>
      <color theme="1"/>
      <name val="Cambria"/>
      <family val="1"/>
      <scheme val="major"/>
    </font>
    <font>
      <b/>
      <i/>
      <sz val="8"/>
      <color theme="1"/>
      <name val="Arial"/>
      <family val="2"/>
    </font>
    <font>
      <b/>
      <sz val="8"/>
      <color theme="1"/>
      <name val="Cambria"/>
      <family val="1"/>
      <scheme val="maj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00"/>
        <bgColor indexed="64"/>
      </patternFill>
    </fill>
  </fills>
  <borders count="27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double">
        <color auto="1"/>
      </right>
      <top style="thin">
        <color rgb="FFB1B1B1"/>
      </top>
      <bottom/>
      <diagonal/>
    </border>
    <border>
      <left style="double">
        <color auto="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thin">
        <color rgb="FFB1B1B1"/>
      </bottom>
      <diagonal/>
    </border>
    <border>
      <left/>
      <right/>
      <top/>
      <bottom style="thin">
        <color rgb="FFB1B1B1"/>
      </bottom>
      <diagonal/>
    </border>
    <border>
      <left/>
      <right style="double">
        <color indexed="64"/>
      </right>
      <top/>
      <bottom style="thin">
        <color rgb="FFB1B1B1"/>
      </bottom>
      <diagonal/>
    </border>
    <border>
      <left style="double">
        <color auto="1"/>
      </left>
      <right/>
      <top style="thin">
        <color rgb="FFB1B1B1"/>
      </top>
      <bottom/>
      <diagonal/>
    </border>
    <border>
      <left/>
      <right/>
      <top style="thin">
        <color rgb="FFB1B1B1"/>
      </top>
      <bottom/>
      <diagonal/>
    </border>
    <border>
      <left/>
      <right style="double">
        <color indexed="64"/>
      </right>
      <top style="thin">
        <color rgb="FFB1B1B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thin">
        <color rgb="FFB1B1B1"/>
      </right>
      <top/>
      <bottom/>
      <diagonal/>
    </border>
    <border>
      <left style="double">
        <color auto="1"/>
      </left>
      <right/>
      <top style="thin">
        <color rgb="FFB1B1B1"/>
      </top>
      <bottom style="thin">
        <color rgb="FFB1B1B1"/>
      </bottom>
      <diagonal/>
    </border>
    <border>
      <left/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double">
        <color auto="1"/>
      </bottom>
      <diagonal/>
    </border>
    <border>
      <left/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double">
        <color auto="1"/>
      </right>
      <top style="double">
        <color auto="1"/>
      </top>
      <bottom/>
      <diagonal/>
    </border>
    <border>
      <left/>
      <right style="thin">
        <color rgb="FFB1B1B1"/>
      </right>
      <top/>
      <bottom/>
      <diagonal/>
    </border>
    <border>
      <left style="thin">
        <color rgb="FFB1B1B1"/>
      </left>
      <right style="double">
        <color indexed="64"/>
      </right>
      <top/>
      <bottom/>
      <diagonal/>
    </border>
    <border>
      <left/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double">
        <color indexed="64"/>
      </right>
      <top/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double">
        <color indexed="2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/>
      <bottom style="thin">
        <color rgb="FFB1B1B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auto="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double">
        <color theme="0" tint="-0.499984740745262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B1B1B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B1B1B1"/>
      </left>
      <right/>
      <top style="double">
        <color auto="1"/>
      </top>
      <bottom style="thin">
        <color rgb="FFB1B1B1"/>
      </bottom>
      <diagonal/>
    </border>
    <border>
      <left/>
      <right/>
      <top style="double">
        <color auto="1"/>
      </top>
      <bottom style="thin">
        <color rgb="FFB1B1B1"/>
      </bottom>
      <diagonal/>
    </border>
    <border>
      <left/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rgb="FFB1B1B1"/>
      </bottom>
      <diagonal/>
    </border>
    <border>
      <left/>
      <right style="double">
        <color auto="1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/>
      <top style="thin">
        <color rgb="FFB1B1B1"/>
      </top>
      <bottom style="double">
        <color auto="1"/>
      </bottom>
      <diagonal/>
    </border>
    <border>
      <left/>
      <right style="double">
        <color auto="1"/>
      </right>
      <top style="thin">
        <color rgb="FFB1B1B1"/>
      </top>
      <bottom style="double">
        <color auto="1"/>
      </bottom>
      <diagonal/>
    </border>
    <border>
      <left/>
      <right style="thin">
        <color rgb="FFB1B1B1"/>
      </right>
      <top/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rgb="FFB1B1B1"/>
      </right>
      <top/>
      <bottom/>
      <diagonal/>
    </border>
    <border>
      <left style="thin">
        <color rgb="FFB1B1B1"/>
      </left>
      <right/>
      <top style="thin">
        <color rgb="FFB1B1B1"/>
      </top>
      <bottom style="thin">
        <color rgb="FFB1B1B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50">
    <xf numFmtId="0" fontId="0" fillId="0" borderId="0" xfId="0"/>
    <xf numFmtId="0" fontId="3" fillId="0" borderId="0" xfId="2" applyFont="1" applyBorder="1" applyAlignment="1">
      <alignment vertical="top"/>
    </xf>
    <xf numFmtId="0" fontId="3" fillId="0" borderId="0" xfId="2" applyFont="1" applyBorder="1" applyAlignment="1"/>
    <xf numFmtId="0" fontId="4" fillId="0" borderId="0" xfId="2" applyFont="1" applyBorder="1" applyAlignment="1"/>
    <xf numFmtId="0" fontId="3" fillId="0" borderId="0" xfId="2" applyFont="1" applyAlignment="1"/>
    <xf numFmtId="0" fontId="4" fillId="2" borderId="5" xfId="2" applyFont="1" applyFill="1" applyBorder="1" applyAlignment="1" applyProtection="1">
      <alignment horizontal="right" vertical="top"/>
      <protection locked="0"/>
    </xf>
    <xf numFmtId="0" fontId="9" fillId="2" borderId="7" xfId="2" applyFont="1" applyFill="1" applyBorder="1" applyAlignment="1">
      <alignment horizontal="center" vertical="top"/>
    </xf>
    <xf numFmtId="0" fontId="9" fillId="2" borderId="8" xfId="2" applyFont="1" applyFill="1" applyBorder="1" applyAlignment="1">
      <alignment horizontal="center" vertical="top"/>
    </xf>
    <xf numFmtId="0" fontId="9" fillId="2" borderId="9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" vertical="top"/>
    </xf>
    <xf numFmtId="43" fontId="3" fillId="0" borderId="17" xfId="1" applyFont="1" applyBorder="1" applyProtection="1">
      <protection locked="0"/>
    </xf>
    <xf numFmtId="0" fontId="11" fillId="0" borderId="0" xfId="2" applyFont="1" applyBorder="1" applyAlignment="1">
      <alignment horizontal="center" vertical="top"/>
    </xf>
    <xf numFmtId="0" fontId="13" fillId="0" borderId="0" xfId="0" applyFont="1"/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49" fontId="6" fillId="2" borderId="6" xfId="0" applyNumberFormat="1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 wrapText="1"/>
    </xf>
    <xf numFmtId="0" fontId="13" fillId="0" borderId="13" xfId="0" applyFont="1" applyBorder="1"/>
    <xf numFmtId="0" fontId="13" fillId="0" borderId="14" xfId="0" applyFont="1" applyBorder="1"/>
    <xf numFmtId="43" fontId="14" fillId="0" borderId="15" xfId="1" applyFont="1" applyBorder="1"/>
    <xf numFmtId="0" fontId="13" fillId="0" borderId="16" xfId="0" applyFont="1" applyBorder="1"/>
    <xf numFmtId="0" fontId="13" fillId="0" borderId="17" xfId="0" applyFont="1" applyBorder="1"/>
    <xf numFmtId="43" fontId="14" fillId="0" borderId="18" xfId="1" applyFont="1" applyBorder="1"/>
    <xf numFmtId="0" fontId="13" fillId="0" borderId="19" xfId="0" applyFont="1" applyBorder="1"/>
    <xf numFmtId="0" fontId="13" fillId="0" borderId="20" xfId="0" applyFont="1" applyBorder="1"/>
    <xf numFmtId="43" fontId="14" fillId="0" borderId="21" xfId="1" applyFont="1" applyBorder="1"/>
    <xf numFmtId="0" fontId="13" fillId="0" borderId="0" xfId="0" applyFont="1" applyAlignment="1">
      <alignment horizontal="right"/>
    </xf>
    <xf numFmtId="43" fontId="14" fillId="0" borderId="23" xfId="1" applyFont="1" applyBorder="1"/>
    <xf numFmtId="164" fontId="13" fillId="0" borderId="0" xfId="0" applyNumberFormat="1" applyFont="1"/>
    <xf numFmtId="0" fontId="13" fillId="0" borderId="0" xfId="0" applyFont="1" applyProtection="1"/>
    <xf numFmtId="0" fontId="13" fillId="0" borderId="0" xfId="0" applyFont="1" applyProtection="1">
      <protection locked="0"/>
    </xf>
    <xf numFmtId="43" fontId="13" fillId="0" borderId="17" xfId="1" applyFont="1" applyBorder="1"/>
    <xf numFmtId="43" fontId="13" fillId="0" borderId="18" xfId="1" applyFont="1" applyBorder="1"/>
    <xf numFmtId="0" fontId="26" fillId="0" borderId="4" xfId="7" applyFont="1" applyBorder="1" applyProtection="1">
      <protection locked="0"/>
    </xf>
    <xf numFmtId="0" fontId="26" fillId="0" borderId="0" xfId="7" applyFont="1" applyBorder="1" applyAlignment="1" applyProtection="1">
      <alignment horizontal="left"/>
      <protection locked="0"/>
    </xf>
    <xf numFmtId="0" fontId="13" fillId="0" borderId="0" xfId="7" applyFont="1" applyBorder="1" applyProtection="1">
      <protection locked="0"/>
    </xf>
    <xf numFmtId="43" fontId="13" fillId="0" borderId="17" xfId="1" applyFont="1" applyBorder="1" applyProtection="1">
      <protection locked="0"/>
    </xf>
    <xf numFmtId="0" fontId="31" fillId="0" borderId="0" xfId="0" applyFont="1"/>
    <xf numFmtId="0" fontId="32" fillId="0" borderId="0" xfId="5" applyFont="1" applyFill="1" applyAlignment="1"/>
    <xf numFmtId="0" fontId="5" fillId="0" borderId="4" xfId="5" applyFont="1" applyFill="1" applyBorder="1" applyAlignment="1">
      <alignment horizontal="center" vertical="top"/>
    </xf>
    <xf numFmtId="0" fontId="5" fillId="0" borderId="0" xfId="5" applyFont="1" applyFill="1" applyBorder="1" applyAlignment="1">
      <alignment horizontal="center" vertical="top"/>
    </xf>
    <xf numFmtId="0" fontId="5" fillId="0" borderId="5" xfId="5" applyFont="1" applyFill="1" applyBorder="1" applyAlignment="1">
      <alignment horizontal="center" vertical="top"/>
    </xf>
    <xf numFmtId="0" fontId="4" fillId="0" borderId="4" xfId="5" applyFont="1" applyFill="1" applyBorder="1" applyAlignment="1" applyProtection="1">
      <alignment horizontal="left" vertical="top"/>
      <protection locked="0"/>
    </xf>
    <xf numFmtId="0" fontId="4" fillId="0" borderId="0" xfId="5" applyFont="1" applyFill="1" applyBorder="1" applyAlignment="1" applyProtection="1">
      <alignment horizontal="left" vertical="top"/>
      <protection locked="0"/>
    </xf>
    <xf numFmtId="49" fontId="6" fillId="0" borderId="5" xfId="5" applyNumberFormat="1" applyFont="1" applyFill="1" applyBorder="1" applyAlignment="1" applyProtection="1">
      <alignment horizontal="right" vertical="top"/>
      <protection locked="0"/>
    </xf>
    <xf numFmtId="0" fontId="9" fillId="0" borderId="7" xfId="5" applyFont="1" applyFill="1" applyBorder="1" applyAlignment="1">
      <alignment horizontal="center" vertical="top"/>
    </xf>
    <xf numFmtId="0" fontId="9" fillId="0" borderId="8" xfId="5" applyFont="1" applyFill="1" applyBorder="1" applyAlignment="1">
      <alignment horizontal="center" vertical="top"/>
    </xf>
    <xf numFmtId="0" fontId="9" fillId="0" borderId="9" xfId="5" applyFont="1" applyFill="1" applyBorder="1" applyAlignment="1">
      <alignment horizontal="center" vertical="top"/>
    </xf>
    <xf numFmtId="0" fontId="9" fillId="0" borderId="0" xfId="5" applyFont="1" applyFill="1" applyBorder="1" applyAlignment="1">
      <alignment horizontal="center" vertical="top"/>
    </xf>
    <xf numFmtId="0" fontId="32" fillId="0" borderId="0" xfId="5" applyFont="1" applyFill="1" applyAlignment="1">
      <alignment horizontal="center" vertical="center"/>
    </xf>
    <xf numFmtId="0" fontId="10" fillId="0" borderId="22" xfId="5" applyFont="1" applyFill="1" applyBorder="1" applyAlignment="1">
      <alignment horizontal="center" vertical="center"/>
    </xf>
    <xf numFmtId="0" fontId="10" fillId="0" borderId="48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2" fontId="4" fillId="0" borderId="1" xfId="5" applyNumberFormat="1" applyFont="1" applyFill="1" applyBorder="1"/>
    <xf numFmtId="0" fontId="13" fillId="0" borderId="2" xfId="0" applyFont="1" applyBorder="1"/>
    <xf numFmtId="0" fontId="13" fillId="0" borderId="3" xfId="0" applyFont="1" applyBorder="1"/>
    <xf numFmtId="0" fontId="4" fillId="0" borderId="49" xfId="5" applyFont="1" applyBorder="1"/>
    <xf numFmtId="164" fontId="13" fillId="0" borderId="50" xfId="1" applyNumberFormat="1" applyFont="1" applyBorder="1"/>
    <xf numFmtId="164" fontId="13" fillId="0" borderId="51" xfId="1" applyNumberFormat="1" applyFont="1" applyBorder="1"/>
    <xf numFmtId="0" fontId="4" fillId="0" borderId="16" xfId="5" applyFont="1" applyBorder="1"/>
    <xf numFmtId="164" fontId="13" fillId="0" borderId="17" xfId="1" applyNumberFormat="1" applyFont="1" applyBorder="1"/>
    <xf numFmtId="164" fontId="13" fillId="0" borderId="18" xfId="1" applyNumberFormat="1" applyFont="1" applyBorder="1"/>
    <xf numFmtId="0" fontId="4" fillId="4" borderId="16" xfId="5" applyFont="1" applyFill="1" applyBorder="1" applyAlignment="1">
      <alignment horizontal="left"/>
    </xf>
    <xf numFmtId="43" fontId="15" fillId="4" borderId="17" xfId="1" applyFont="1" applyFill="1" applyBorder="1"/>
    <xf numFmtId="43" fontId="15" fillId="4" borderId="18" xfId="1" applyFont="1" applyFill="1" applyBorder="1"/>
    <xf numFmtId="0" fontId="3" fillId="0" borderId="16" xfId="5" applyFont="1" applyBorder="1"/>
    <xf numFmtId="43" fontId="13" fillId="0" borderId="18" xfId="1" applyFont="1" applyBorder="1" applyProtection="1">
      <protection locked="0"/>
    </xf>
    <xf numFmtId="0" fontId="3" fillId="0" borderId="16" xfId="5" applyFont="1" applyBorder="1" applyAlignment="1">
      <alignment wrapText="1"/>
    </xf>
    <xf numFmtId="0" fontId="4" fillId="4" borderId="16" xfId="5" applyFont="1" applyFill="1" applyBorder="1" applyAlignment="1">
      <alignment wrapText="1"/>
    </xf>
    <xf numFmtId="0" fontId="4" fillId="4" borderId="16" xfId="5" applyFont="1" applyFill="1" applyBorder="1"/>
    <xf numFmtId="0" fontId="4" fillId="0" borderId="16" xfId="5" applyFont="1" applyBorder="1" applyAlignment="1">
      <alignment wrapText="1"/>
    </xf>
    <xf numFmtId="0" fontId="4" fillId="0" borderId="52" xfId="5" applyFont="1" applyFill="1" applyBorder="1"/>
    <xf numFmtId="43" fontId="13" fillId="0" borderId="53" xfId="1" applyFont="1" applyBorder="1"/>
    <xf numFmtId="43" fontId="13" fillId="0" borderId="54" xfId="1" applyFont="1" applyBorder="1"/>
    <xf numFmtId="0" fontId="3" fillId="0" borderId="7" xfId="5" applyFont="1" applyFill="1" applyBorder="1"/>
    <xf numFmtId="43" fontId="13" fillId="0" borderId="8" xfId="1" applyFont="1" applyBorder="1"/>
    <xf numFmtId="43" fontId="13" fillId="0" borderId="9" xfId="1" applyFont="1" applyBorder="1"/>
    <xf numFmtId="0" fontId="4" fillId="0" borderId="0" xfId="5" applyFont="1" applyFill="1" applyBorder="1" applyAlignment="1" applyProtection="1">
      <alignment vertical="center"/>
    </xf>
    <xf numFmtId="0" fontId="4" fillId="0" borderId="0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/>
      <protection locked="0"/>
    </xf>
    <xf numFmtId="0" fontId="3" fillId="0" borderId="0" xfId="5" applyFont="1" applyBorder="1" applyAlignment="1" applyProtection="1">
      <alignment vertical="top"/>
    </xf>
    <xf numFmtId="0" fontId="3" fillId="0" borderId="0" xfId="5" applyFont="1" applyBorder="1" applyAlignment="1" applyProtection="1"/>
    <xf numFmtId="0" fontId="4" fillId="0" borderId="0" xfId="5" applyFont="1" applyBorder="1" applyAlignment="1" applyProtection="1"/>
    <xf numFmtId="0" fontId="3" fillId="0" borderId="0" xfId="5" applyFont="1" applyAlignment="1" applyProtection="1"/>
    <xf numFmtId="0" fontId="5" fillId="2" borderId="4" xfId="5" applyFont="1" applyFill="1" applyBorder="1" applyAlignment="1" applyProtection="1">
      <alignment horizontal="center" vertical="top"/>
    </xf>
    <xf numFmtId="0" fontId="5" fillId="2" borderId="0" xfId="5" applyFont="1" applyFill="1" applyBorder="1" applyAlignment="1" applyProtection="1">
      <alignment horizontal="center" vertical="top"/>
    </xf>
    <xf numFmtId="0" fontId="5" fillId="2" borderId="5" xfId="5" applyFont="1" applyFill="1" applyBorder="1" applyAlignment="1" applyProtection="1">
      <alignment horizontal="center" vertical="top"/>
    </xf>
    <xf numFmtId="0" fontId="4" fillId="2" borderId="55" xfId="5" applyFont="1" applyFill="1" applyBorder="1" applyAlignment="1" applyProtection="1">
      <alignment horizontal="left" vertical="top"/>
      <protection locked="0"/>
    </xf>
    <xf numFmtId="49" fontId="6" fillId="2" borderId="0" xfId="5" applyNumberFormat="1" applyFont="1" applyFill="1" applyBorder="1" applyAlignment="1" applyProtection="1">
      <alignment horizontal="left" vertical="top"/>
    </xf>
    <xf numFmtId="0" fontId="7" fillId="2" borderId="0" xfId="5" applyFont="1" applyFill="1" applyBorder="1" applyAlignment="1" applyProtection="1">
      <alignment vertical="top"/>
    </xf>
    <xf numFmtId="0" fontId="8" fillId="2" borderId="0" xfId="5" applyFont="1" applyFill="1" applyBorder="1" applyAlignment="1" applyProtection="1">
      <alignment vertical="top"/>
      <protection locked="0"/>
    </xf>
    <xf numFmtId="0" fontId="4" fillId="2" borderId="5" xfId="5" applyFont="1" applyFill="1" applyBorder="1" applyAlignment="1" applyProtection="1">
      <alignment horizontal="right" vertical="top"/>
      <protection locked="0"/>
    </xf>
    <xf numFmtId="0" fontId="9" fillId="2" borderId="7" xfId="5" applyFont="1" applyFill="1" applyBorder="1" applyAlignment="1" applyProtection="1">
      <alignment horizontal="center" vertical="top"/>
    </xf>
    <xf numFmtId="0" fontId="9" fillId="2" borderId="8" xfId="5" applyFont="1" applyFill="1" applyBorder="1" applyAlignment="1" applyProtection="1">
      <alignment horizontal="center" vertical="top"/>
    </xf>
    <xf numFmtId="0" fontId="9" fillId="2" borderId="9" xfId="5" applyFont="1" applyFill="1" applyBorder="1" applyAlignment="1" applyProtection="1">
      <alignment horizontal="center" vertical="top"/>
    </xf>
    <xf numFmtId="0" fontId="9" fillId="2" borderId="0" xfId="5" applyFont="1" applyFill="1" applyBorder="1" applyAlignment="1" applyProtection="1">
      <alignment horizontal="center" vertical="top"/>
    </xf>
    <xf numFmtId="0" fontId="10" fillId="2" borderId="25" xfId="5" applyFont="1" applyFill="1" applyBorder="1" applyAlignment="1" applyProtection="1">
      <alignment horizontal="center" vertical="center"/>
    </xf>
    <xf numFmtId="0" fontId="10" fillId="2" borderId="27" xfId="5" applyFont="1" applyFill="1" applyBorder="1" applyAlignment="1" applyProtection="1">
      <alignment horizontal="center" vertical="center"/>
    </xf>
    <xf numFmtId="0" fontId="10" fillId="2" borderId="43" xfId="5" applyFont="1" applyFill="1" applyBorder="1" applyAlignment="1" applyProtection="1">
      <alignment horizontal="center" vertical="center" wrapText="1"/>
    </xf>
    <xf numFmtId="0" fontId="10" fillId="2" borderId="31" xfId="5" applyFont="1" applyFill="1" applyBorder="1" applyAlignment="1" applyProtection="1">
      <alignment horizontal="center" vertical="center"/>
    </xf>
    <xf numFmtId="0" fontId="10" fillId="2" borderId="33" xfId="5" applyFont="1" applyFill="1" applyBorder="1" applyAlignment="1" applyProtection="1">
      <alignment horizontal="center" vertical="center"/>
    </xf>
    <xf numFmtId="0" fontId="10" fillId="2" borderId="33" xfId="5" applyFont="1" applyFill="1" applyBorder="1" applyAlignment="1" applyProtection="1">
      <alignment horizontal="center"/>
    </xf>
    <xf numFmtId="16" fontId="10" fillId="2" borderId="45" xfId="5" applyNumberFormat="1" applyFont="1" applyFill="1" applyBorder="1" applyAlignment="1" applyProtection="1">
      <alignment horizontal="center" vertical="center" wrapText="1"/>
    </xf>
    <xf numFmtId="0" fontId="3" fillId="0" borderId="0" xfId="5" applyFont="1" applyAlignment="1" applyProtection="1">
      <alignment horizontal="center" vertical="center"/>
    </xf>
    <xf numFmtId="0" fontId="9" fillId="0" borderId="0" xfId="5" applyFont="1" applyBorder="1" applyAlignment="1" applyProtection="1">
      <alignment horizontal="center" vertical="top"/>
    </xf>
    <xf numFmtId="0" fontId="4" fillId="0" borderId="1" xfId="5" applyFont="1" applyBorder="1" applyProtection="1"/>
    <xf numFmtId="164" fontId="3" fillId="0" borderId="56" xfId="5" applyNumberFormat="1" applyFont="1" applyBorder="1" applyProtection="1"/>
    <xf numFmtId="164" fontId="3" fillId="0" borderId="3" xfId="5" applyNumberFormat="1" applyFont="1" applyBorder="1" applyProtection="1"/>
    <xf numFmtId="0" fontId="3" fillId="0" borderId="0" xfId="5" applyFont="1" applyProtection="1"/>
    <xf numFmtId="0" fontId="4" fillId="0" borderId="4" xfId="5" applyFont="1" applyBorder="1" applyProtection="1"/>
    <xf numFmtId="164" fontId="3" fillId="0" borderId="57" xfId="5" applyNumberFormat="1" applyFont="1" applyBorder="1" applyProtection="1"/>
    <xf numFmtId="164" fontId="3" fillId="0" borderId="5" xfId="5" applyNumberFormat="1" applyFont="1" applyBorder="1" applyProtection="1"/>
    <xf numFmtId="0" fontId="4" fillId="4" borderId="4" xfId="5" applyFont="1" applyFill="1" applyBorder="1" applyProtection="1"/>
    <xf numFmtId="43" fontId="4" fillId="4" borderId="57" xfId="1" applyFont="1" applyFill="1" applyBorder="1" applyProtection="1"/>
    <xf numFmtId="43" fontId="4" fillId="4" borderId="5" xfId="1" applyFont="1" applyFill="1" applyBorder="1" applyProtection="1"/>
    <xf numFmtId="43" fontId="3" fillId="0" borderId="57" xfId="1" applyFont="1" applyBorder="1" applyProtection="1">
      <protection locked="0"/>
    </xf>
    <xf numFmtId="43" fontId="3" fillId="0" borderId="57" xfId="1" applyFont="1" applyBorder="1" applyProtection="1"/>
    <xf numFmtId="43" fontId="3" fillId="0" borderId="5" xfId="1" applyFont="1" applyBorder="1" applyProtection="1"/>
    <xf numFmtId="0" fontId="3" fillId="0" borderId="58" xfId="5" applyFont="1" applyBorder="1" applyProtection="1"/>
    <xf numFmtId="43" fontId="3" fillId="4" borderId="17" xfId="1" applyFont="1" applyFill="1" applyBorder="1" applyProtection="1"/>
    <xf numFmtId="43" fontId="3" fillId="4" borderId="59" xfId="1" applyFont="1" applyFill="1" applyBorder="1" applyProtection="1"/>
    <xf numFmtId="0" fontId="3" fillId="0" borderId="4" xfId="5" applyFont="1" applyBorder="1" applyProtection="1"/>
    <xf numFmtId="43" fontId="4" fillId="0" borderId="57" xfId="1" applyFont="1" applyBorder="1" applyProtection="1">
      <protection locked="0"/>
    </xf>
    <xf numFmtId="43" fontId="4" fillId="0" borderId="57" xfId="1" applyFont="1" applyBorder="1" applyProtection="1"/>
    <xf numFmtId="43" fontId="4" fillId="0" borderId="5" xfId="1" applyFont="1" applyBorder="1" applyProtection="1"/>
    <xf numFmtId="0" fontId="4" fillId="0" borderId="4" xfId="5" applyFont="1" applyBorder="1" applyAlignment="1" applyProtection="1">
      <alignment horizontal="right"/>
    </xf>
    <xf numFmtId="0" fontId="3" fillId="0" borderId="7" xfId="5" applyFont="1" applyBorder="1" applyProtection="1"/>
    <xf numFmtId="2" fontId="3" fillId="0" borderId="60" xfId="5" applyNumberFormat="1" applyFont="1" applyBorder="1" applyProtection="1"/>
    <xf numFmtId="2" fontId="3" fillId="0" borderId="9" xfId="5" applyNumberFormat="1" applyFont="1" applyBorder="1" applyProtection="1"/>
    <xf numFmtId="0" fontId="3" fillId="0" borderId="0" xfId="5" applyFont="1" applyBorder="1" applyProtection="1"/>
    <xf numFmtId="0" fontId="4" fillId="2" borderId="0" xfId="5" applyFont="1" applyFill="1" applyBorder="1" applyAlignment="1" applyProtection="1">
      <alignment vertical="center"/>
    </xf>
    <xf numFmtId="0" fontId="4" fillId="2" borderId="0" xfId="5" applyFont="1" applyFill="1" applyBorder="1" applyAlignment="1" applyProtection="1">
      <alignment horizontal="center" vertical="center"/>
    </xf>
    <xf numFmtId="0" fontId="8" fillId="0" borderId="0" xfId="5" applyFont="1" applyAlignment="1" applyProtection="1">
      <alignment vertical="top"/>
    </xf>
    <xf numFmtId="0" fontId="11" fillId="0" borderId="0" xfId="5" applyFont="1" applyBorder="1" applyAlignment="1" applyProtection="1">
      <alignment horizontal="center" vertical="top"/>
    </xf>
    <xf numFmtId="0" fontId="12" fillId="0" borderId="0" xfId="5" applyFont="1" applyAlignment="1" applyProtection="1">
      <alignment vertical="top"/>
    </xf>
    <xf numFmtId="0" fontId="6" fillId="0" borderId="0" xfId="5" applyFont="1" applyAlignment="1" applyProtection="1">
      <alignment vertical="top"/>
    </xf>
    <xf numFmtId="0" fontId="13" fillId="0" borderId="4" xfId="7" applyFont="1" applyBorder="1" applyProtection="1"/>
    <xf numFmtId="0" fontId="13" fillId="0" borderId="0" xfId="7" applyFont="1" applyBorder="1" applyProtection="1"/>
    <xf numFmtId="0" fontId="25" fillId="0" borderId="0" xfId="7" applyFont="1" applyBorder="1" applyAlignment="1" applyProtection="1">
      <alignment horizontal="center"/>
    </xf>
    <xf numFmtId="0" fontId="13" fillId="0" borderId="5" xfId="7" applyFont="1" applyBorder="1" applyProtection="1"/>
    <xf numFmtId="0" fontId="26" fillId="0" borderId="6" xfId="7" applyFont="1" applyBorder="1" applyProtection="1">
      <protection locked="0"/>
    </xf>
    <xf numFmtId="0" fontId="13" fillId="0" borderId="7" xfId="7" applyFont="1" applyBorder="1" applyProtection="1"/>
    <xf numFmtId="0" fontId="13" fillId="0" borderId="8" xfId="7" applyFont="1" applyBorder="1" applyProtection="1"/>
    <xf numFmtId="0" fontId="13" fillId="0" borderId="9" xfId="7" applyFont="1" applyBorder="1" applyProtection="1"/>
    <xf numFmtId="43" fontId="13" fillId="0" borderId="56" xfId="1" applyFont="1" applyBorder="1" applyProtection="1"/>
    <xf numFmtId="43" fontId="13" fillId="0" borderId="62" xfId="1" applyFont="1" applyBorder="1" applyProtection="1"/>
    <xf numFmtId="43" fontId="13" fillId="0" borderId="57" xfId="1" applyFont="1" applyBorder="1" applyProtection="1"/>
    <xf numFmtId="43" fontId="13" fillId="0" borderId="64" xfId="1" applyFont="1" applyBorder="1" applyProtection="1"/>
    <xf numFmtId="43" fontId="13" fillId="0" borderId="66" xfId="1" applyFont="1" applyBorder="1" applyProtection="1"/>
    <xf numFmtId="43" fontId="13" fillId="0" borderId="67" xfId="1" applyFont="1" applyBorder="1" applyProtection="1"/>
    <xf numFmtId="0" fontId="25" fillId="0" borderId="16" xfId="7" applyFont="1" applyBorder="1" applyAlignment="1" applyProtection="1">
      <alignment horizontal="left"/>
    </xf>
    <xf numFmtId="0" fontId="25" fillId="0" borderId="17" xfId="7" applyFont="1" applyBorder="1" applyAlignment="1" applyProtection="1">
      <alignment horizontal="left"/>
    </xf>
    <xf numFmtId="43" fontId="13" fillId="0" borderId="17" xfId="1" applyFont="1" applyBorder="1" applyProtection="1"/>
    <xf numFmtId="43" fontId="13" fillId="0" borderId="18" xfId="1" applyFont="1" applyBorder="1" applyProtection="1"/>
    <xf numFmtId="0" fontId="25" fillId="0" borderId="16" xfId="7" applyFont="1" applyBorder="1" applyAlignment="1" applyProtection="1">
      <alignment horizontal="center"/>
    </xf>
    <xf numFmtId="0" fontId="25" fillId="0" borderId="17" xfId="7" applyFont="1" applyBorder="1" applyAlignment="1" applyProtection="1">
      <alignment horizontal="center"/>
    </xf>
    <xf numFmtId="0" fontId="25" fillId="4" borderId="16" xfId="7" applyFont="1" applyFill="1" applyBorder="1" applyAlignment="1" applyProtection="1">
      <alignment horizontal="left"/>
    </xf>
    <xf numFmtId="0" fontId="25" fillId="4" borderId="17" xfId="7" applyFont="1" applyFill="1" applyBorder="1" applyAlignment="1" applyProtection="1">
      <alignment horizontal="left"/>
    </xf>
    <xf numFmtId="43" fontId="13" fillId="4" borderId="17" xfId="1" applyFont="1" applyFill="1" applyBorder="1" applyProtection="1"/>
    <xf numFmtId="43" fontId="13" fillId="4" borderId="18" xfId="1" applyFont="1" applyFill="1" applyBorder="1" applyProtection="1"/>
    <xf numFmtId="0" fontId="26" fillId="0" borderId="16" xfId="7" applyFont="1" applyBorder="1" applyAlignment="1" applyProtection="1">
      <alignment horizontal="left"/>
    </xf>
    <xf numFmtId="0" fontId="26" fillId="0" borderId="17" xfId="7" applyFont="1" applyBorder="1" applyAlignment="1" applyProtection="1">
      <alignment horizontal="left"/>
    </xf>
    <xf numFmtId="0" fontId="25" fillId="0" borderId="16" xfId="7" applyFont="1" applyBorder="1" applyAlignment="1" applyProtection="1"/>
    <xf numFmtId="0" fontId="25" fillId="0" borderId="17" xfId="7" applyFont="1" applyBorder="1" applyAlignment="1" applyProtection="1"/>
    <xf numFmtId="0" fontId="13" fillId="0" borderId="16" xfId="7" applyFont="1" applyBorder="1" applyAlignment="1" applyProtection="1">
      <alignment horizontal="left"/>
    </xf>
    <xf numFmtId="0" fontId="25" fillId="0" borderId="16" xfId="7" applyFont="1" applyFill="1" applyBorder="1" applyAlignment="1" applyProtection="1"/>
    <xf numFmtId="0" fontId="25" fillId="4" borderId="17" xfId="7" applyFont="1" applyFill="1" applyBorder="1" applyAlignment="1" applyProtection="1"/>
    <xf numFmtId="0" fontId="26" fillId="4" borderId="17" xfId="7" applyFont="1" applyFill="1" applyBorder="1" applyAlignment="1" applyProtection="1">
      <alignment horizontal="left"/>
    </xf>
    <xf numFmtId="0" fontId="26" fillId="5" borderId="17" xfId="7" applyFont="1" applyFill="1" applyBorder="1" applyAlignment="1" applyProtection="1">
      <alignment horizontal="left"/>
      <protection locked="0"/>
    </xf>
    <xf numFmtId="43" fontId="13" fillId="5" borderId="17" xfId="1" applyFont="1" applyFill="1" applyBorder="1" applyProtection="1">
      <protection locked="0"/>
    </xf>
    <xf numFmtId="43" fontId="13" fillId="5" borderId="18" xfId="1" applyFont="1" applyFill="1" applyBorder="1" applyProtection="1">
      <protection locked="0"/>
    </xf>
    <xf numFmtId="0" fontId="25" fillId="5" borderId="17" xfId="7" applyFont="1" applyFill="1" applyBorder="1" applyAlignment="1" applyProtection="1">
      <alignment horizontal="center"/>
      <protection locked="0"/>
    </xf>
    <xf numFmtId="0" fontId="13" fillId="0" borderId="7" xfId="7" applyFont="1" applyBorder="1" applyAlignment="1" applyProtection="1">
      <alignment horizontal="center"/>
    </xf>
    <xf numFmtId="0" fontId="13" fillId="0" borderId="68" xfId="7" applyFont="1" applyBorder="1" applyAlignment="1" applyProtection="1">
      <alignment horizontal="center"/>
    </xf>
    <xf numFmtId="0" fontId="13" fillId="0" borderId="20" xfId="0" applyFont="1" applyBorder="1" applyProtection="1"/>
    <xf numFmtId="0" fontId="13" fillId="0" borderId="21" xfId="0" applyFont="1" applyBorder="1" applyProtection="1"/>
    <xf numFmtId="0" fontId="33" fillId="0" borderId="0" xfId="171" applyFont="1"/>
    <xf numFmtId="0" fontId="33" fillId="0" borderId="0" xfId="171" applyFont="1" applyAlignment="1">
      <alignment horizontal="center" vertical="center"/>
    </xf>
    <xf numFmtId="0" fontId="34" fillId="0" borderId="0" xfId="171" applyFont="1" applyAlignment="1">
      <alignment horizontal="center" vertical="center"/>
    </xf>
    <xf numFmtId="0" fontId="35" fillId="0" borderId="0" xfId="171" applyFont="1" applyAlignment="1">
      <alignment horizontal="center" vertical="center"/>
    </xf>
    <xf numFmtId="0" fontId="26" fillId="0" borderId="0" xfId="171" applyFont="1" applyAlignment="1">
      <alignment horizontal="center" vertical="center"/>
    </xf>
    <xf numFmtId="0" fontId="36" fillId="2" borderId="69" xfId="171" applyFont="1" applyFill="1" applyBorder="1" applyAlignment="1">
      <alignment horizontal="center" vertical="center" wrapText="1"/>
    </xf>
    <xf numFmtId="0" fontId="37" fillId="2" borderId="0" xfId="171" applyFont="1" applyFill="1" applyBorder="1"/>
    <xf numFmtId="0" fontId="36" fillId="0" borderId="70" xfId="171" applyFont="1" applyFill="1" applyBorder="1" applyAlignment="1">
      <alignment horizontal="center" vertical="center" wrapText="1"/>
    </xf>
    <xf numFmtId="0" fontId="38" fillId="2" borderId="0" xfId="171" applyFont="1" applyFill="1" applyBorder="1" applyAlignment="1">
      <alignment vertical="center" textRotation="90"/>
    </xf>
    <xf numFmtId="49" fontId="36" fillId="2" borderId="71" xfId="171" applyNumberFormat="1" applyFont="1" applyFill="1" applyBorder="1" applyAlignment="1">
      <alignment horizontal="justify" vertical="center" wrapText="1"/>
    </xf>
    <xf numFmtId="49" fontId="36" fillId="2" borderId="72" xfId="171" applyNumberFormat="1" applyFont="1" applyFill="1" applyBorder="1" applyAlignment="1">
      <alignment horizontal="justify" vertical="center" wrapText="1"/>
    </xf>
    <xf numFmtId="49" fontId="33" fillId="2" borderId="72" xfId="171" applyNumberFormat="1" applyFont="1" applyFill="1" applyBorder="1" applyAlignment="1">
      <alignment horizontal="left" vertical="center"/>
    </xf>
    <xf numFmtId="0" fontId="33" fillId="0" borderId="0" xfId="171" applyFont="1" applyAlignment="1">
      <alignment vertical="center"/>
    </xf>
    <xf numFmtId="49" fontId="36" fillId="2" borderId="72" xfId="171" applyNumberFormat="1" applyFont="1" applyFill="1" applyBorder="1" applyAlignment="1">
      <alignment horizontal="left" vertical="center"/>
    </xf>
    <xf numFmtId="49" fontId="33" fillId="0" borderId="72" xfId="171" applyNumberFormat="1" applyFont="1" applyFill="1" applyBorder="1" applyAlignment="1">
      <alignment horizontal="left" vertical="center" wrapText="1"/>
    </xf>
    <xf numFmtId="49" fontId="33" fillId="0" borderId="72" xfId="171" applyNumberFormat="1" applyFont="1" applyFill="1" applyBorder="1" applyAlignment="1">
      <alignment horizontal="left" vertical="center"/>
    </xf>
    <xf numFmtId="0" fontId="33" fillId="0" borderId="0" xfId="171" applyFont="1" applyBorder="1" applyAlignment="1">
      <alignment horizontal="justify" vertical="center" wrapText="1"/>
    </xf>
    <xf numFmtId="49" fontId="33" fillId="2" borderId="73" xfId="171" applyNumberFormat="1" applyFont="1" applyFill="1" applyBorder="1" applyAlignment="1">
      <alignment horizontal="center" vertical="center"/>
    </xf>
    <xf numFmtId="0" fontId="36" fillId="0" borderId="0" xfId="171" applyFont="1" applyAlignment="1">
      <alignment horizontal="center" vertical="center"/>
    </xf>
    <xf numFmtId="49" fontId="33" fillId="2" borderId="71" xfId="171" applyNumberFormat="1" applyFont="1" applyFill="1" applyBorder="1" applyAlignment="1">
      <alignment horizontal="justify" vertical="center" wrapText="1"/>
    </xf>
    <xf numFmtId="49" fontId="33" fillId="2" borderId="72" xfId="171" applyNumberFormat="1" applyFont="1" applyFill="1" applyBorder="1" applyAlignment="1">
      <alignment horizontal="justify" vertical="center" wrapText="1"/>
    </xf>
    <xf numFmtId="0" fontId="13" fillId="0" borderId="8" xfId="0" applyFont="1" applyBorder="1"/>
    <xf numFmtId="0" fontId="4" fillId="2" borderId="4" xfId="47" applyFont="1" applyFill="1" applyBorder="1" applyAlignment="1" applyProtection="1">
      <alignment horizontal="left"/>
      <protection locked="0"/>
    </xf>
    <xf numFmtId="0" fontId="3" fillId="2" borderId="0" xfId="47" applyFont="1" applyFill="1" applyBorder="1" applyAlignment="1" applyProtection="1">
      <protection locked="0"/>
    </xf>
    <xf numFmtId="0" fontId="4" fillId="2" borderId="5" xfId="47" applyFont="1" applyFill="1" applyBorder="1" applyAlignment="1" applyProtection="1">
      <alignment horizontal="right" vertical="top"/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24" fillId="0" borderId="96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13" fillId="0" borderId="97" xfId="0" applyFont="1" applyBorder="1" applyProtection="1">
      <protection locked="0"/>
    </xf>
    <xf numFmtId="0" fontId="13" fillId="0" borderId="56" xfId="0" applyFont="1" applyBorder="1" applyProtection="1">
      <protection locked="0"/>
    </xf>
    <xf numFmtId="0" fontId="40" fillId="0" borderId="56" xfId="0" applyFont="1" applyBorder="1" applyProtection="1">
      <protection locked="0"/>
    </xf>
    <xf numFmtId="0" fontId="13" fillId="0" borderId="62" xfId="0" applyFont="1" applyBorder="1" applyProtection="1">
      <protection locked="0"/>
    </xf>
    <xf numFmtId="0" fontId="10" fillId="4" borderId="88" xfId="49" applyNumberFormat="1" applyFont="1" applyFill="1" applyBorder="1" applyAlignment="1" applyProtection="1">
      <alignment horizontal="center"/>
    </xf>
    <xf numFmtId="0" fontId="10" fillId="4" borderId="66" xfId="47" applyFont="1" applyFill="1" applyBorder="1" applyAlignment="1" applyProtection="1">
      <alignment horizontal="left" vertical="center" indent="1"/>
    </xf>
    <xf numFmtId="0" fontId="40" fillId="4" borderId="66" xfId="0" applyFont="1" applyFill="1" applyBorder="1" applyProtection="1"/>
    <xf numFmtId="0" fontId="40" fillId="4" borderId="66" xfId="0" applyFont="1" applyFill="1" applyBorder="1" applyProtection="1">
      <protection locked="0"/>
    </xf>
    <xf numFmtId="0" fontId="10" fillId="4" borderId="66" xfId="47" applyNumberFormat="1" applyFont="1" applyFill="1" applyBorder="1" applyAlignment="1" applyProtection="1">
      <alignment horizontal="center"/>
    </xf>
    <xf numFmtId="0" fontId="40" fillId="4" borderId="67" xfId="0" applyFont="1" applyFill="1" applyBorder="1" applyProtection="1"/>
    <xf numFmtId="0" fontId="10" fillId="4" borderId="16" xfId="49" applyNumberFormat="1" applyFont="1" applyFill="1" applyBorder="1" applyAlignment="1" applyProtection="1">
      <alignment horizontal="center"/>
    </xf>
    <xf numFmtId="0" fontId="10" fillId="4" borderId="17" xfId="47" applyFont="1" applyFill="1" applyBorder="1" applyAlignment="1" applyProtection="1">
      <alignment horizontal="left" vertical="center" indent="1"/>
    </xf>
    <xf numFmtId="43" fontId="21" fillId="4" borderId="17" xfId="1" applyFont="1" applyFill="1" applyBorder="1" applyProtection="1"/>
    <xf numFmtId="0" fontId="10" fillId="4" borderId="17" xfId="47" applyNumberFormat="1" applyFont="1" applyFill="1" applyBorder="1" applyAlignment="1" applyProtection="1">
      <alignment horizontal="center"/>
    </xf>
    <xf numFmtId="43" fontId="21" fillId="4" borderId="18" xfId="1" applyFont="1" applyFill="1" applyBorder="1" applyProtection="1"/>
    <xf numFmtId="0" fontId="19" fillId="0" borderId="16" xfId="49" applyNumberFormat="1" applyFont="1" applyFill="1" applyBorder="1" applyAlignment="1" applyProtection="1">
      <alignment horizontal="center"/>
    </xf>
    <xf numFmtId="0" fontId="19" fillId="0" borderId="17" xfId="47" applyFont="1" applyFill="1" applyBorder="1" applyAlignment="1" applyProtection="1">
      <alignment horizontal="left" vertical="center" indent="1"/>
    </xf>
    <xf numFmtId="43" fontId="40" fillId="0" borderId="17" xfId="1" applyFont="1" applyBorder="1" applyProtection="1">
      <protection locked="0"/>
    </xf>
    <xf numFmtId="43" fontId="40" fillId="0" borderId="17" xfId="1" applyFont="1" applyBorder="1" applyProtection="1"/>
    <xf numFmtId="0" fontId="19" fillId="0" borderId="17" xfId="47" applyNumberFormat="1" applyFont="1" applyFill="1" applyBorder="1" applyAlignment="1" applyProtection="1">
      <alignment horizontal="center"/>
    </xf>
    <xf numFmtId="43" fontId="40" fillId="0" borderId="18" xfId="1" applyFont="1" applyBorder="1" applyProtection="1"/>
    <xf numFmtId="0" fontId="19" fillId="0" borderId="17" xfId="47" applyFont="1" applyFill="1" applyBorder="1" applyAlignment="1" applyProtection="1">
      <alignment horizontal="left" vertical="center" wrapText="1" indent="1"/>
    </xf>
    <xf numFmtId="49" fontId="19" fillId="0" borderId="16" xfId="49" applyNumberFormat="1" applyFont="1" applyFill="1" applyBorder="1" applyAlignment="1" applyProtection="1">
      <alignment horizontal="center"/>
    </xf>
    <xf numFmtId="49" fontId="19" fillId="0" borderId="17" xfId="47" applyNumberFormat="1" applyFont="1" applyFill="1" applyBorder="1" applyAlignment="1" applyProtection="1">
      <alignment horizontal="center"/>
    </xf>
    <xf numFmtId="0" fontId="10" fillId="4" borderId="17" xfId="47" applyFont="1" applyFill="1" applyBorder="1" applyAlignment="1" applyProtection="1">
      <alignment horizontal="left" vertical="center" wrapText="1" indent="1"/>
    </xf>
    <xf numFmtId="0" fontId="10" fillId="4" borderId="16" xfId="49" applyNumberFormat="1" applyFont="1" applyFill="1" applyBorder="1" applyAlignment="1" applyProtection="1">
      <alignment horizontal="center" vertical="center"/>
    </xf>
    <xf numFmtId="0" fontId="19" fillId="0" borderId="16" xfId="49" applyNumberFormat="1" applyFont="1" applyFill="1" applyBorder="1" applyAlignment="1" applyProtection="1">
      <alignment horizontal="center" vertical="center"/>
    </xf>
    <xf numFmtId="0" fontId="10" fillId="4" borderId="17" xfId="47" applyNumberFormat="1" applyFont="1" applyFill="1" applyBorder="1" applyAlignment="1" applyProtection="1">
      <alignment horizontal="center" vertical="center"/>
    </xf>
    <xf numFmtId="0" fontId="19" fillId="0" borderId="17" xfId="47" applyNumberFormat="1" applyFont="1" applyFill="1" applyBorder="1" applyAlignment="1" applyProtection="1">
      <alignment horizontal="center" vertical="center"/>
    </xf>
    <xf numFmtId="49" fontId="19" fillId="0" borderId="17" xfId="47" applyNumberFormat="1" applyFont="1" applyFill="1" applyBorder="1" applyAlignment="1" applyProtection="1">
      <alignment horizontal="center" vertical="center"/>
    </xf>
    <xf numFmtId="49" fontId="19" fillId="0" borderId="16" xfId="49" applyNumberFormat="1" applyFont="1" applyFill="1" applyBorder="1" applyAlignment="1" applyProtection="1">
      <alignment horizontal="center" vertical="center"/>
    </xf>
    <xf numFmtId="0" fontId="10" fillId="4" borderId="17" xfId="47" applyFont="1" applyFill="1" applyBorder="1" applyAlignment="1" applyProtection="1">
      <alignment horizontal="right"/>
    </xf>
    <xf numFmtId="49" fontId="10" fillId="0" borderId="16" xfId="49" applyNumberFormat="1" applyFont="1" applyFill="1" applyBorder="1" applyAlignment="1" applyProtection="1">
      <alignment horizontal="center"/>
    </xf>
    <xf numFmtId="0" fontId="10" fillId="0" borderId="17" xfId="47" applyFont="1" applyFill="1" applyBorder="1" applyAlignment="1" applyProtection="1">
      <alignment horizontal="left" vertical="center" indent="1"/>
    </xf>
    <xf numFmtId="49" fontId="10" fillId="0" borderId="17" xfId="47" applyNumberFormat="1" applyFont="1" applyFill="1" applyBorder="1" applyAlignment="1" applyProtection="1">
      <alignment horizontal="center"/>
    </xf>
    <xf numFmtId="0" fontId="19" fillId="0" borderId="17" xfId="47" applyFont="1" applyFill="1" applyBorder="1" applyAlignment="1" applyProtection="1">
      <alignment vertical="center"/>
    </xf>
    <xf numFmtId="0" fontId="10" fillId="4" borderId="17" xfId="47" applyFont="1" applyFill="1" applyBorder="1" applyAlignment="1" applyProtection="1">
      <alignment horizontal="right" vertical="center" indent="1"/>
    </xf>
    <xf numFmtId="49" fontId="19" fillId="0" borderId="17" xfId="47" applyNumberFormat="1" applyFont="1" applyFill="1" applyBorder="1" applyAlignment="1" applyProtection="1">
      <alignment horizontal="left" vertical="center" indent="1"/>
    </xf>
    <xf numFmtId="0" fontId="10" fillId="4" borderId="17" xfId="47" applyFont="1" applyFill="1" applyBorder="1" applyAlignment="1" applyProtection="1">
      <alignment horizontal="left" indent="1"/>
    </xf>
    <xf numFmtId="0" fontId="13" fillId="0" borderId="16" xfId="0" applyFont="1" applyBorder="1" applyProtection="1"/>
    <xf numFmtId="0" fontId="13" fillId="0" borderId="17" xfId="0" applyFont="1" applyBorder="1" applyProtection="1"/>
    <xf numFmtId="0" fontId="13" fillId="0" borderId="4" xfId="0" applyFont="1" applyBorder="1" applyProtection="1"/>
    <xf numFmtId="43" fontId="40" fillId="0" borderId="37" xfId="1" applyFont="1" applyBorder="1" applyProtection="1">
      <protection locked="0"/>
    </xf>
    <xf numFmtId="43" fontId="40" fillId="0" borderId="37" xfId="1" applyFont="1" applyBorder="1" applyProtection="1"/>
    <xf numFmtId="0" fontId="13" fillId="0" borderId="37" xfId="0" applyFont="1" applyBorder="1" applyProtection="1"/>
    <xf numFmtId="43" fontId="21" fillId="0" borderId="37" xfId="1" applyFont="1" applyBorder="1" applyProtection="1">
      <protection locked="0"/>
    </xf>
    <xf numFmtId="43" fontId="21" fillId="0" borderId="38" xfId="1" applyFont="1" applyBorder="1" applyProtection="1"/>
    <xf numFmtId="43" fontId="40" fillId="0" borderId="60" xfId="1" applyFont="1" applyBorder="1" applyProtection="1">
      <protection locked="0"/>
    </xf>
    <xf numFmtId="43" fontId="40" fillId="0" borderId="60" xfId="1" applyFont="1" applyBorder="1" applyProtection="1"/>
    <xf numFmtId="0" fontId="13" fillId="0" borderId="60" xfId="0" applyFont="1" applyBorder="1" applyProtection="1"/>
    <xf numFmtId="43" fontId="40" fillId="0" borderId="98" xfId="1" applyFont="1" applyBorder="1" applyProtection="1"/>
    <xf numFmtId="0" fontId="21" fillId="4" borderId="99" xfId="0" applyFont="1" applyFill="1" applyBorder="1" applyAlignment="1" applyProtection="1"/>
    <xf numFmtId="0" fontId="21" fillId="4" borderId="100" xfId="0" applyFont="1" applyFill="1" applyBorder="1" applyAlignment="1" applyProtection="1">
      <alignment horizontal="right"/>
    </xf>
    <xf numFmtId="43" fontId="21" fillId="4" borderId="101" xfId="1" applyFont="1" applyFill="1" applyBorder="1" applyProtection="1"/>
    <xf numFmtId="0" fontId="13" fillId="0" borderId="101" xfId="0" applyFont="1" applyBorder="1" applyProtection="1"/>
    <xf numFmtId="0" fontId="21" fillId="4" borderId="102" xfId="0" applyFont="1" applyFill="1" applyBorder="1" applyAlignment="1" applyProtection="1">
      <alignment horizontal="right"/>
    </xf>
    <xf numFmtId="43" fontId="21" fillId="4" borderId="103" xfId="1" applyFont="1" applyFill="1" applyBorder="1" applyProtection="1"/>
    <xf numFmtId="0" fontId="13" fillId="0" borderId="0" xfId="0" applyFont="1" applyBorder="1" applyProtection="1">
      <protection locked="0"/>
    </xf>
    <xf numFmtId="0" fontId="21" fillId="0" borderId="0" xfId="0" applyFont="1" applyFill="1" applyBorder="1" applyAlignment="1" applyProtection="1">
      <alignment horizontal="right"/>
      <protection locked="0"/>
    </xf>
    <xf numFmtId="43" fontId="21" fillId="0" borderId="0" xfId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Protection="1">
      <protection locked="0"/>
    </xf>
    <xf numFmtId="0" fontId="31" fillId="0" borderId="0" xfId="0" applyFont="1" applyProtection="1"/>
    <xf numFmtId="0" fontId="3" fillId="0" borderId="0" xfId="2" applyFont="1" applyBorder="1" applyAlignment="1">
      <alignment vertical="top" wrapText="1"/>
    </xf>
    <xf numFmtId="0" fontId="32" fillId="0" borderId="0" xfId="2" applyFont="1" applyAlignment="1" applyProtection="1"/>
    <xf numFmtId="0" fontId="3" fillId="0" borderId="0" xfId="2" applyFont="1" applyAlignment="1" applyProtection="1"/>
    <xf numFmtId="0" fontId="5" fillId="2" borderId="4" xfId="2" applyFont="1" applyFill="1" applyBorder="1" applyAlignment="1" applyProtection="1">
      <alignment horizontal="center" vertical="top"/>
      <protection locked="0"/>
    </xf>
    <xf numFmtId="0" fontId="5" fillId="2" borderId="0" xfId="2" applyFont="1" applyFill="1" applyBorder="1" applyAlignment="1" applyProtection="1">
      <alignment horizontal="center" vertical="top"/>
      <protection locked="0"/>
    </xf>
    <xf numFmtId="0" fontId="5" fillId="2" borderId="0" xfId="2" applyFont="1" applyFill="1" applyBorder="1" applyAlignment="1" applyProtection="1">
      <alignment horizontal="center" vertical="top" wrapText="1"/>
      <protection locked="0"/>
    </xf>
    <xf numFmtId="0" fontId="5" fillId="2" borderId="5" xfId="2" applyFont="1" applyFill="1" applyBorder="1" applyAlignment="1" applyProtection="1">
      <alignment horizontal="center" vertical="top"/>
      <protection locked="0"/>
    </xf>
    <xf numFmtId="0" fontId="3" fillId="0" borderId="0" xfId="2" applyFont="1" applyAlignment="1" applyProtection="1">
      <protection locked="0"/>
    </xf>
    <xf numFmtId="0" fontId="6" fillId="2" borderId="6" xfId="2" quotePrefix="1" applyFont="1" applyFill="1" applyBorder="1" applyAlignment="1" applyProtection="1">
      <alignment horizontal="left" vertical="top"/>
      <protection locked="0"/>
    </xf>
    <xf numFmtId="0" fontId="7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 applyProtection="1">
      <alignment horizontal="right" vertical="top"/>
      <protection locked="0"/>
    </xf>
    <xf numFmtId="0" fontId="9" fillId="2" borderId="8" xfId="2" applyFont="1" applyFill="1" applyBorder="1" applyAlignment="1">
      <alignment horizontal="center" vertical="top" wrapText="1"/>
    </xf>
    <xf numFmtId="0" fontId="9" fillId="2" borderId="0" xfId="2" applyFont="1" applyFill="1" applyBorder="1" applyAlignment="1">
      <alignment horizontal="center" vertical="top" wrapText="1"/>
    </xf>
    <xf numFmtId="0" fontId="32" fillId="0" borderId="0" xfId="2" applyFont="1" applyAlignment="1" applyProtection="1">
      <alignment vertical="center"/>
    </xf>
    <xf numFmtId="0" fontId="4" fillId="2" borderId="93" xfId="2" applyFont="1" applyFill="1" applyBorder="1" applyAlignment="1">
      <alignment horizontal="center" vertical="center"/>
    </xf>
    <xf numFmtId="0" fontId="4" fillId="2" borderId="104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quotePrefix="1" applyFont="1" applyFill="1" applyBorder="1" applyAlignment="1">
      <alignment horizontal="center" vertical="center"/>
    </xf>
    <xf numFmtId="0" fontId="3" fillId="0" borderId="0" xfId="2" applyFont="1" applyAlignment="1">
      <alignment wrapText="1"/>
    </xf>
    <xf numFmtId="0" fontId="32" fillId="0" borderId="0" xfId="2" applyFont="1" applyFill="1" applyAlignment="1" applyProtection="1"/>
    <xf numFmtId="0" fontId="4" fillId="4" borderId="106" xfId="2" applyFont="1" applyFill="1" applyBorder="1" applyAlignment="1" applyProtection="1">
      <alignment horizontal="center" vertical="center"/>
    </xf>
    <xf numFmtId="0" fontId="4" fillId="4" borderId="107" xfId="2" applyFont="1" applyFill="1" applyBorder="1" applyAlignment="1">
      <alignment vertical="center"/>
    </xf>
    <xf numFmtId="43" fontId="3" fillId="0" borderId="107" xfId="1" applyFont="1" applyFill="1" applyBorder="1" applyAlignment="1">
      <alignment vertical="top"/>
    </xf>
    <xf numFmtId="43" fontId="3" fillId="0" borderId="107" xfId="1" applyFont="1" applyFill="1" applyBorder="1" applyAlignment="1">
      <alignment horizontal="center" vertical="top" wrapText="1"/>
    </xf>
    <xf numFmtId="43" fontId="3" fillId="0" borderId="108" xfId="1" applyFont="1" applyFill="1" applyBorder="1" applyAlignment="1">
      <alignment horizontal="center" vertical="top"/>
    </xf>
    <xf numFmtId="0" fontId="3" fillId="0" borderId="0" xfId="2" applyFont="1" applyFill="1" applyBorder="1" applyAlignment="1">
      <alignment vertical="top"/>
    </xf>
    <xf numFmtId="0" fontId="20" fillId="0" borderId="0" xfId="2" applyFont="1" applyFill="1" applyBorder="1" applyAlignment="1"/>
    <xf numFmtId="0" fontId="20" fillId="0" borderId="0" xfId="2" applyFont="1" applyFill="1" applyAlignment="1"/>
    <xf numFmtId="0" fontId="3" fillId="0" borderId="0" xfId="2" applyFont="1" applyFill="1" applyAlignment="1"/>
    <xf numFmtId="0" fontId="4" fillId="4" borderId="16" xfId="2" applyFont="1" applyFill="1" applyBorder="1" applyAlignment="1" applyProtection="1">
      <alignment horizontal="center" vertical="top"/>
    </xf>
    <xf numFmtId="43" fontId="4" fillId="4" borderId="17" xfId="1" applyFont="1" applyFill="1" applyBorder="1" applyAlignment="1" applyProtection="1">
      <alignment vertical="top"/>
    </xf>
    <xf numFmtId="43" fontId="3" fillId="4" borderId="18" xfId="1" applyFont="1" applyFill="1" applyBorder="1" applyAlignment="1" applyProtection="1">
      <alignment horizontal="right" vertical="top"/>
    </xf>
    <xf numFmtId="0" fontId="4" fillId="0" borderId="16" xfId="2" applyFont="1" applyFill="1" applyBorder="1" applyAlignment="1">
      <alignment horizontal="right" vertical="top"/>
    </xf>
    <xf numFmtId="0" fontId="3" fillId="0" borderId="109" xfId="2" applyFont="1" applyFill="1" applyBorder="1" applyAlignment="1" applyProtection="1">
      <alignment vertical="top"/>
    </xf>
    <xf numFmtId="43" fontId="3" fillId="0" borderId="17" xfId="1" applyFont="1" applyFill="1" applyBorder="1" applyAlignment="1" applyProtection="1">
      <alignment vertical="top"/>
      <protection locked="0"/>
    </xf>
    <xf numFmtId="43" fontId="3" fillId="0" borderId="17" xfId="1" applyFont="1" applyFill="1" applyBorder="1" applyAlignment="1" applyProtection="1">
      <alignment horizontal="right" vertical="top" wrapText="1"/>
      <protection locked="0"/>
    </xf>
    <xf numFmtId="43" fontId="4" fillId="4" borderId="17" xfId="1" applyFont="1" applyFill="1" applyBorder="1" applyAlignment="1" applyProtection="1">
      <alignment horizontal="right" vertical="top" wrapText="1"/>
    </xf>
    <xf numFmtId="0" fontId="3" fillId="0" borderId="16" xfId="2" applyFont="1" applyFill="1" applyBorder="1" applyAlignment="1">
      <alignment horizontal="left" vertical="top"/>
    </xf>
    <xf numFmtId="0" fontId="3" fillId="0" borderId="109" xfId="2" applyFont="1" applyFill="1" applyBorder="1" applyAlignment="1" applyProtection="1">
      <alignment horizontal="justify" vertical="top" wrapText="1"/>
    </xf>
    <xf numFmtId="0" fontId="3" fillId="0" borderId="109" xfId="2" applyFont="1" applyFill="1" applyBorder="1" applyAlignment="1">
      <alignment vertical="top"/>
    </xf>
    <xf numFmtId="43" fontId="3" fillId="0" borderId="17" xfId="1" applyFont="1" applyFill="1" applyBorder="1" applyAlignment="1">
      <alignment vertical="top"/>
    </xf>
    <xf numFmtId="43" fontId="4" fillId="0" borderId="17" xfId="1" applyFont="1" applyFill="1" applyBorder="1" applyAlignment="1">
      <alignment horizontal="center" vertical="top" wrapText="1"/>
    </xf>
    <xf numFmtId="43" fontId="3" fillId="0" borderId="18" xfId="1" applyFont="1" applyFill="1" applyBorder="1" applyAlignment="1">
      <alignment horizontal="center" vertical="top"/>
    </xf>
    <xf numFmtId="0" fontId="4" fillId="4" borderId="17" xfId="2" applyFont="1" applyFill="1" applyBorder="1" applyAlignment="1" applyProtection="1">
      <alignment vertical="top"/>
    </xf>
    <xf numFmtId="0" fontId="4" fillId="0" borderId="16" xfId="2" applyFont="1" applyFill="1" applyBorder="1" applyAlignment="1">
      <alignment horizontal="center" vertical="top"/>
    </xf>
    <xf numFmtId="0" fontId="3" fillId="0" borderId="109" xfId="2" applyFont="1" applyFill="1" applyBorder="1" applyAlignment="1">
      <alignment horizontal="justify" vertical="top" wrapText="1"/>
    </xf>
    <xf numFmtId="43" fontId="3" fillId="0" borderId="17" xfId="1" applyFont="1" applyFill="1" applyBorder="1" applyAlignment="1">
      <alignment horizontal="center" vertical="top" wrapText="1"/>
    </xf>
    <xf numFmtId="0" fontId="3" fillId="0" borderId="109" xfId="2" applyFont="1" applyFill="1" applyBorder="1" applyAlignment="1" applyProtection="1">
      <alignment horizontal="left" vertical="top"/>
    </xf>
    <xf numFmtId="0" fontId="42" fillId="0" borderId="0" xfId="2" applyFont="1" applyFill="1" applyAlignment="1" applyProtection="1"/>
    <xf numFmtId="0" fontId="4" fillId="0" borderId="16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vertical="top"/>
    </xf>
    <xf numFmtId="0" fontId="18" fillId="0" borderId="0" xfId="2" applyFont="1" applyFill="1" applyBorder="1" applyAlignment="1"/>
    <xf numFmtId="0" fontId="18" fillId="0" borderId="0" xfId="2" applyFont="1" applyFill="1" applyAlignment="1"/>
    <xf numFmtId="0" fontId="4" fillId="0" borderId="0" xfId="2" applyFont="1" applyFill="1" applyAlignment="1"/>
    <xf numFmtId="0" fontId="4" fillId="0" borderId="109" xfId="2" applyFont="1" applyFill="1" applyBorder="1" applyAlignment="1">
      <alignment vertical="top"/>
    </xf>
    <xf numFmtId="43" fontId="4" fillId="0" borderId="17" xfId="1" applyFont="1" applyFill="1" applyBorder="1" applyAlignment="1">
      <alignment vertical="top"/>
    </xf>
    <xf numFmtId="43" fontId="4" fillId="0" borderId="17" xfId="1" applyFont="1" applyFill="1" applyBorder="1" applyAlignment="1">
      <alignment horizontal="right" vertical="top"/>
    </xf>
    <xf numFmtId="43" fontId="3" fillId="4" borderId="17" xfId="1" applyFont="1" applyFill="1" applyBorder="1" applyAlignment="1" applyProtection="1">
      <alignment horizontal="right" vertical="top" wrapText="1"/>
    </xf>
    <xf numFmtId="0" fontId="3" fillId="0" borderId="109" xfId="2" applyFont="1" applyFill="1" applyBorder="1" applyAlignment="1" applyProtection="1">
      <alignment vertical="top" wrapText="1"/>
    </xf>
    <xf numFmtId="0" fontId="4" fillId="4" borderId="16" xfId="2" applyFont="1" applyFill="1" applyBorder="1" applyAlignment="1" applyProtection="1">
      <alignment horizontal="center" vertical="center"/>
    </xf>
    <xf numFmtId="0" fontId="4" fillId="4" borderId="17" xfId="2" applyFont="1" applyFill="1" applyBorder="1" applyAlignment="1" applyProtection="1">
      <alignment vertical="center"/>
    </xf>
    <xf numFmtId="0" fontId="4" fillId="0" borderId="16" xfId="2" applyFont="1" applyFill="1" applyBorder="1" applyAlignment="1">
      <alignment horizontal="center" vertical="center"/>
    </xf>
    <xf numFmtId="0" fontId="3" fillId="0" borderId="109" xfId="2" applyFont="1" applyFill="1" applyBorder="1" applyAlignment="1" applyProtection="1">
      <alignment vertical="center" wrapText="1"/>
    </xf>
    <xf numFmtId="0" fontId="3" fillId="0" borderId="109" xfId="2" applyFont="1" applyFill="1" applyBorder="1" applyAlignment="1" applyProtection="1">
      <alignment horizontal="left" vertical="center" wrapText="1"/>
    </xf>
    <xf numFmtId="0" fontId="3" fillId="0" borderId="109" xfId="2" applyFont="1" applyFill="1" applyBorder="1" applyAlignment="1">
      <alignment horizontal="left" vertical="center" wrapText="1"/>
    </xf>
    <xf numFmtId="43" fontId="3" fillId="0" borderId="17" xfId="1" applyFont="1" applyFill="1" applyBorder="1" applyAlignment="1">
      <alignment horizontal="right" vertical="top" wrapText="1"/>
    </xf>
    <xf numFmtId="0" fontId="3" fillId="0" borderId="109" xfId="2" applyFont="1" applyFill="1" applyBorder="1" applyAlignment="1" applyProtection="1">
      <alignment horizontal="left" vertical="top" wrapText="1"/>
    </xf>
    <xf numFmtId="0" fontId="3" fillId="0" borderId="109" xfId="2" applyFont="1" applyFill="1" applyBorder="1" applyAlignment="1">
      <alignment horizontal="left" vertical="top" wrapText="1"/>
    </xf>
    <xf numFmtId="0" fontId="4" fillId="0" borderId="109" xfId="2" applyFont="1" applyFill="1" applyBorder="1" applyAlignment="1">
      <alignment horizontal="left" vertical="top" wrapText="1"/>
    </xf>
    <xf numFmtId="0" fontId="4" fillId="0" borderId="109" xfId="2" applyFont="1" applyFill="1" applyBorder="1" applyAlignment="1">
      <alignment vertical="top" wrapText="1"/>
    </xf>
    <xf numFmtId="0" fontId="3" fillId="0" borderId="19" xfId="2" applyFont="1" applyFill="1" applyBorder="1" applyAlignment="1"/>
    <xf numFmtId="0" fontId="4" fillId="4" borderId="86" xfId="2" applyFont="1" applyFill="1" applyBorder="1" applyAlignment="1" applyProtection="1">
      <alignment vertical="center"/>
    </xf>
    <xf numFmtId="43" fontId="4" fillId="4" borderId="86" xfId="1" applyFont="1" applyFill="1" applyBorder="1" applyAlignment="1" applyProtection="1">
      <alignment vertical="top"/>
    </xf>
    <xf numFmtId="43" fontId="4" fillId="4" borderId="86" xfId="1" applyFont="1" applyFill="1" applyBorder="1" applyAlignment="1" applyProtection="1">
      <alignment horizontal="right" vertical="top" wrapText="1"/>
    </xf>
    <xf numFmtId="43" fontId="3" fillId="4" borderId="87" xfId="1" applyFont="1" applyFill="1" applyBorder="1" applyAlignment="1" applyProtection="1">
      <alignment horizontal="right" vertical="top"/>
    </xf>
    <xf numFmtId="0" fontId="3" fillId="0" borderId="0" xfId="2" applyFont="1" applyFill="1" applyBorder="1" applyAlignment="1"/>
    <xf numFmtId="0" fontId="6" fillId="0" borderId="0" xfId="2" applyFont="1" applyBorder="1" applyAlignment="1"/>
    <xf numFmtId="43" fontId="3" fillId="0" borderId="0" xfId="2" applyNumberFormat="1" applyFont="1" applyBorder="1" applyAlignment="1"/>
    <xf numFmtId="0" fontId="3" fillId="0" borderId="0" xfId="2" applyFont="1" applyBorder="1" applyAlignment="1">
      <alignment wrapText="1"/>
    </xf>
    <xf numFmtId="0" fontId="8" fillId="2" borderId="0" xfId="2" applyFont="1" applyFill="1" applyBorder="1" applyAlignment="1" applyProtection="1">
      <alignment horizontal="center" vertical="center"/>
    </xf>
    <xf numFmtId="0" fontId="20" fillId="0" borderId="0" xfId="2" applyFont="1" applyBorder="1" applyAlignment="1"/>
    <xf numFmtId="0" fontId="11" fillId="0" borderId="0" xfId="2" applyFont="1" applyBorder="1" applyAlignment="1">
      <alignment horizontal="center" vertical="top" wrapText="1"/>
    </xf>
    <xf numFmtId="0" fontId="11" fillId="0" borderId="0" xfId="2" applyFont="1" applyAlignment="1">
      <alignment horizontal="center" vertical="top"/>
    </xf>
    <xf numFmtId="3" fontId="32" fillId="0" borderId="0" xfId="40" applyNumberFormat="1" applyFont="1"/>
    <xf numFmtId="4" fontId="3" fillId="0" borderId="0" xfId="40" applyNumberFormat="1" applyFont="1"/>
    <xf numFmtId="4" fontId="4" fillId="0" borderId="0" xfId="40" applyNumberFormat="1" applyFont="1"/>
    <xf numFmtId="3" fontId="32" fillId="0" borderId="0" xfId="40" applyNumberFormat="1" applyFont="1" applyAlignment="1"/>
    <xf numFmtId="0" fontId="3" fillId="0" borderId="0" xfId="40" applyFont="1" applyAlignment="1"/>
    <xf numFmtId="0" fontId="5" fillId="2" borderId="4" xfId="40" applyFont="1" applyFill="1" applyBorder="1" applyAlignment="1">
      <alignment horizontal="center" vertical="top"/>
    </xf>
    <xf numFmtId="0" fontId="5" fillId="2" borderId="0" xfId="40" applyFont="1" applyFill="1" applyBorder="1" applyAlignment="1">
      <alignment horizontal="center" vertical="top"/>
    </xf>
    <xf numFmtId="0" fontId="5" fillId="2" borderId="5" xfId="40" applyFont="1" applyFill="1" applyBorder="1" applyAlignment="1">
      <alignment horizontal="center" vertical="top"/>
    </xf>
    <xf numFmtId="0" fontId="4" fillId="2" borderId="55" xfId="0" applyFont="1" applyFill="1" applyBorder="1" applyAlignment="1" applyProtection="1">
      <alignment horizontal="left" vertical="top"/>
      <protection locked="0"/>
    </xf>
    <xf numFmtId="49" fontId="6" fillId="2" borderId="0" xfId="40" applyNumberFormat="1" applyFont="1" applyFill="1" applyBorder="1" applyAlignment="1">
      <alignment horizontal="left" vertical="top"/>
    </xf>
    <xf numFmtId="0" fontId="7" fillId="2" borderId="0" xfId="40" applyFont="1" applyFill="1" applyBorder="1" applyAlignment="1">
      <alignment vertical="top"/>
    </xf>
    <xf numFmtId="0" fontId="8" fillId="2" borderId="0" xfId="40" applyFont="1" applyFill="1" applyBorder="1" applyAlignment="1">
      <alignment vertical="top"/>
    </xf>
    <xf numFmtId="0" fontId="4" fillId="2" borderId="5" xfId="0" applyFont="1" applyFill="1" applyBorder="1" applyAlignment="1" applyProtection="1">
      <alignment horizontal="right" vertical="top"/>
      <protection locked="0"/>
    </xf>
    <xf numFmtId="0" fontId="9" fillId="2" borderId="7" xfId="40" applyFont="1" applyFill="1" applyBorder="1" applyAlignment="1">
      <alignment horizontal="center" vertical="top"/>
    </xf>
    <xf numFmtId="0" fontId="9" fillId="2" borderId="8" xfId="40" applyFont="1" applyFill="1" applyBorder="1" applyAlignment="1">
      <alignment horizontal="center" vertical="top"/>
    </xf>
    <xf numFmtId="0" fontId="9" fillId="2" borderId="9" xfId="40" applyFont="1" applyFill="1" applyBorder="1" applyAlignment="1">
      <alignment horizontal="center" vertical="top"/>
    </xf>
    <xf numFmtId="0" fontId="9" fillId="2" borderId="0" xfId="40" applyFont="1" applyFill="1" applyBorder="1" applyAlignment="1">
      <alignment horizontal="center" vertical="top"/>
    </xf>
    <xf numFmtId="3" fontId="32" fillId="0" borderId="0" xfId="40" applyNumberFormat="1" applyFont="1" applyAlignment="1">
      <alignment horizontal="center" vertical="center"/>
    </xf>
    <xf numFmtId="0" fontId="10" fillId="2" borderId="10" xfId="40" applyFont="1" applyFill="1" applyBorder="1" applyAlignment="1">
      <alignment horizontal="center" vertical="center"/>
    </xf>
    <xf numFmtId="0" fontId="10" fillId="2" borderId="101" xfId="40" applyFont="1" applyFill="1" applyBorder="1" applyAlignment="1">
      <alignment horizontal="center" vertical="center" wrapText="1"/>
    </xf>
    <xf numFmtId="0" fontId="10" fillId="2" borderId="103" xfId="40" applyFont="1" applyFill="1" applyBorder="1" applyAlignment="1">
      <alignment horizontal="center" vertical="center" wrapText="1"/>
    </xf>
    <xf numFmtId="0" fontId="3" fillId="0" borderId="0" xfId="40" applyFont="1" applyAlignment="1">
      <alignment horizontal="center" vertical="center"/>
    </xf>
    <xf numFmtId="0" fontId="9" fillId="0" borderId="0" xfId="40" applyFont="1" applyBorder="1" applyAlignment="1">
      <alignment horizontal="center" vertical="top"/>
    </xf>
    <xf numFmtId="0" fontId="4" fillId="0" borderId="106" xfId="40" applyFont="1" applyBorder="1"/>
    <xf numFmtId="2" fontId="3" fillId="0" borderId="107" xfId="40" applyNumberFormat="1" applyFont="1" applyBorder="1"/>
    <xf numFmtId="2" fontId="4" fillId="0" borderId="108" xfId="40" applyNumberFormat="1" applyFont="1" applyBorder="1"/>
    <xf numFmtId="0" fontId="4" fillId="0" borderId="16" xfId="40" applyFont="1" applyBorder="1"/>
    <xf numFmtId="43" fontId="4" fillId="0" borderId="17" xfId="1" applyFont="1" applyBorder="1"/>
    <xf numFmtId="43" fontId="3" fillId="7" borderId="17" xfId="1" applyFont="1" applyFill="1" applyBorder="1"/>
    <xf numFmtId="43" fontId="4" fillId="0" borderId="18" xfId="1" applyFont="1" applyBorder="1"/>
    <xf numFmtId="0" fontId="3" fillId="0" borderId="16" xfId="40" applyFont="1" applyBorder="1"/>
    <xf numFmtId="43" fontId="3" fillId="0" borderId="17" xfId="1" applyFont="1" applyBorder="1"/>
    <xf numFmtId="43" fontId="3" fillId="0" borderId="17" xfId="1" applyFont="1" applyFill="1" applyBorder="1"/>
    <xf numFmtId="43" fontId="4" fillId="0" borderId="17" xfId="1" applyFont="1" applyFill="1" applyBorder="1"/>
    <xf numFmtId="0" fontId="4" fillId="0" borderId="16" xfId="40" applyFont="1" applyBorder="1" applyAlignment="1">
      <alignment wrapText="1"/>
    </xf>
    <xf numFmtId="0" fontId="4" fillId="0" borderId="19" xfId="40" applyFont="1" applyBorder="1"/>
    <xf numFmtId="4" fontId="3" fillId="0" borderId="86" xfId="40" applyNumberFormat="1" applyFont="1" applyFill="1" applyBorder="1"/>
    <xf numFmtId="4" fontId="4" fillId="0" borderId="87" xfId="40" applyNumberFormat="1" applyFont="1" applyBorder="1"/>
    <xf numFmtId="3" fontId="31" fillId="0" borderId="0" xfId="0" applyNumberFormat="1" applyFont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Border="1" applyAlignment="1" applyProtection="1"/>
    <xf numFmtId="0" fontId="6" fillId="2" borderId="0" xfId="5" applyFont="1" applyFill="1" applyBorder="1" applyAlignment="1" applyProtection="1">
      <protection locked="0"/>
    </xf>
    <xf numFmtId="0" fontId="19" fillId="0" borderId="0" xfId="5" applyFont="1" applyBorder="1" applyAlignment="1" applyProtection="1">
      <alignment vertical="center"/>
    </xf>
    <xf numFmtId="0" fontId="3" fillId="0" borderId="7" xfId="5" applyFont="1" applyFill="1" applyBorder="1" applyAlignment="1" applyProtection="1"/>
    <xf numFmtId="0" fontId="3" fillId="0" borderId="8" xfId="5" applyFont="1" applyFill="1" applyBorder="1" applyAlignment="1" applyProtection="1"/>
    <xf numFmtId="0" fontId="3" fillId="2" borderId="8" xfId="5" applyFont="1" applyFill="1" applyBorder="1" applyAlignment="1" applyProtection="1"/>
    <xf numFmtId="0" fontId="3" fillId="2" borderId="9" xfId="5" applyFont="1" applyFill="1" applyBorder="1" applyAlignment="1" applyProtection="1"/>
    <xf numFmtId="0" fontId="19" fillId="0" borderId="0" xfId="5" applyFont="1" applyFill="1" applyBorder="1" applyAlignment="1" applyProtection="1">
      <alignment vertical="center"/>
    </xf>
    <xf numFmtId="0" fontId="22" fillId="0" borderId="110" xfId="5" applyFont="1" applyFill="1" applyBorder="1" applyAlignment="1" applyProtection="1">
      <alignment horizontal="center" vertical="center"/>
    </xf>
    <xf numFmtId="0" fontId="22" fillId="0" borderId="111" xfId="5" applyFont="1" applyFill="1" applyBorder="1" applyAlignment="1" applyProtection="1">
      <alignment horizontal="center" vertical="center"/>
    </xf>
    <xf numFmtId="1" fontId="22" fillId="2" borderId="112" xfId="5" applyNumberFormat="1" applyFont="1" applyFill="1" applyBorder="1" applyAlignment="1" applyProtection="1">
      <alignment horizontal="center" vertical="center" wrapText="1"/>
    </xf>
    <xf numFmtId="1" fontId="22" fillId="2" borderId="113" xfId="5" applyNumberFormat="1" applyFont="1" applyFill="1" applyBorder="1" applyAlignment="1" applyProtection="1">
      <alignment horizontal="center" vertical="center" wrapText="1"/>
    </xf>
    <xf numFmtId="0" fontId="3" fillId="0" borderId="106" xfId="5" applyFont="1" applyFill="1" applyBorder="1" applyProtection="1"/>
    <xf numFmtId="0" fontId="19" fillId="0" borderId="107" xfId="5" applyFont="1" applyFill="1" applyBorder="1" applyAlignment="1" applyProtection="1">
      <alignment horizontal="left" vertical="center" indent="1"/>
    </xf>
    <xf numFmtId="0" fontId="13" fillId="0" borderId="107" xfId="0" applyFont="1" applyBorder="1" applyProtection="1"/>
    <xf numFmtId="0" fontId="13" fillId="0" borderId="108" xfId="0" applyFont="1" applyBorder="1" applyProtection="1"/>
    <xf numFmtId="0" fontId="43" fillId="0" borderId="16" xfId="5" applyNumberFormat="1" applyFont="1" applyFill="1" applyBorder="1" applyAlignment="1" applyProtection="1">
      <alignment horizontal="center"/>
    </xf>
    <xf numFmtId="0" fontId="43" fillId="0" borderId="17" xfId="5" applyFont="1" applyFill="1" applyBorder="1" applyAlignment="1" applyProtection="1">
      <alignment horizontal="left" vertical="center" indent="1"/>
    </xf>
    <xf numFmtId="0" fontId="43" fillId="4" borderId="16" xfId="5" applyNumberFormat="1" applyFont="1" applyFill="1" applyBorder="1" applyAlignment="1" applyProtection="1">
      <alignment horizontal="center"/>
    </xf>
    <xf numFmtId="0" fontId="43" fillId="4" borderId="17" xfId="5" applyFont="1" applyFill="1" applyBorder="1" applyAlignment="1" applyProtection="1">
      <alignment horizontal="left" vertical="center" indent="1"/>
    </xf>
    <xf numFmtId="43" fontId="15" fillId="4" borderId="17" xfId="1" applyFont="1" applyFill="1" applyBorder="1" applyProtection="1"/>
    <xf numFmtId="43" fontId="15" fillId="4" borderId="18" xfId="1" applyFont="1" applyFill="1" applyBorder="1" applyProtection="1"/>
    <xf numFmtId="0" fontId="44" fillId="0" borderId="16" xfId="5" applyNumberFormat="1" applyFont="1" applyFill="1" applyBorder="1" applyAlignment="1" applyProtection="1">
      <alignment horizontal="center"/>
    </xf>
    <xf numFmtId="0" fontId="44" fillId="0" borderId="17" xfId="5" applyFont="1" applyFill="1" applyBorder="1" applyAlignment="1" applyProtection="1">
      <alignment horizontal="left" vertical="center" indent="1"/>
    </xf>
    <xf numFmtId="43" fontId="14" fillId="0" borderId="17" xfId="1" applyFont="1" applyBorder="1" applyProtection="1">
      <protection locked="0"/>
    </xf>
    <xf numFmtId="43" fontId="14" fillId="0" borderId="18" xfId="1" applyFont="1" applyBorder="1" applyProtection="1">
      <protection locked="0"/>
    </xf>
    <xf numFmtId="0" fontId="44" fillId="0" borderId="16" xfId="5" applyNumberFormat="1" applyFont="1" applyFill="1" applyBorder="1" applyAlignment="1" applyProtection="1">
      <alignment horizontal="center" vertical="center"/>
    </xf>
    <xf numFmtId="0" fontId="44" fillId="0" borderId="17" xfId="5" applyFont="1" applyFill="1" applyBorder="1" applyAlignment="1" applyProtection="1">
      <alignment horizontal="left" vertical="center" wrapText="1" indent="1"/>
    </xf>
    <xf numFmtId="49" fontId="44" fillId="0" borderId="16" xfId="5" applyNumberFormat="1" applyFont="1" applyFill="1" applyBorder="1" applyAlignment="1" applyProtection="1">
      <alignment horizontal="center"/>
    </xf>
    <xf numFmtId="49" fontId="43" fillId="0" borderId="16" xfId="5" applyNumberFormat="1" applyFont="1" applyFill="1" applyBorder="1" applyAlignment="1" applyProtection="1">
      <alignment horizontal="center"/>
    </xf>
    <xf numFmtId="0" fontId="16" fillId="0" borderId="17" xfId="5" applyFont="1" applyFill="1" applyBorder="1" applyAlignment="1" applyProtection="1">
      <alignment vertical="center"/>
    </xf>
    <xf numFmtId="49" fontId="44" fillId="0" borderId="16" xfId="5" applyNumberFormat="1" applyFont="1" applyFill="1" applyBorder="1" applyAlignment="1" applyProtection="1">
      <alignment horizontal="center" vertical="center"/>
    </xf>
    <xf numFmtId="49" fontId="44" fillId="0" borderId="7" xfId="5" applyNumberFormat="1" applyFont="1" applyFill="1" applyBorder="1" applyAlignment="1" applyProtection="1">
      <alignment horizontal="center"/>
    </xf>
    <xf numFmtId="0" fontId="44" fillId="0" borderId="114" xfId="5" applyFont="1" applyFill="1" applyBorder="1" applyProtection="1"/>
    <xf numFmtId="43" fontId="13" fillId="0" borderId="86" xfId="1" applyFont="1" applyBorder="1" applyProtection="1"/>
    <xf numFmtId="43" fontId="13" fillId="0" borderId="87" xfId="1" applyFont="1" applyBorder="1" applyProtection="1"/>
    <xf numFmtId="0" fontId="44" fillId="0" borderId="7" xfId="5" applyFont="1" applyFill="1" applyBorder="1" applyProtection="1"/>
    <xf numFmtId="0" fontId="44" fillId="0" borderId="8" xfId="5" applyFont="1" applyFill="1" applyBorder="1" applyAlignment="1" applyProtection="1">
      <alignment horizontal="right" vertical="center"/>
    </xf>
    <xf numFmtId="43" fontId="13" fillId="4" borderId="22" xfId="1" applyFont="1" applyFill="1" applyBorder="1" applyProtection="1"/>
    <xf numFmtId="43" fontId="13" fillId="4" borderId="115" xfId="1" applyFont="1" applyFill="1" applyBorder="1" applyProtection="1"/>
    <xf numFmtId="0" fontId="44" fillId="0" borderId="0" xfId="5" applyFont="1" applyFill="1" applyBorder="1" applyProtection="1"/>
    <xf numFmtId="0" fontId="43" fillId="0" borderId="0" xfId="5" applyFont="1" applyFill="1" applyBorder="1" applyAlignment="1" applyProtection="1">
      <alignment horizontal="right" vertical="center"/>
    </xf>
    <xf numFmtId="0" fontId="8" fillId="2" borderId="0" xfId="5" applyFont="1" applyFill="1" applyBorder="1" applyAlignment="1" applyProtection="1">
      <alignment horizontal="right" vertical="center"/>
    </xf>
    <xf numFmtId="0" fontId="44" fillId="0" borderId="0" xfId="5" applyFont="1" applyFill="1" applyBorder="1" applyProtection="1">
      <protection locked="0"/>
    </xf>
    <xf numFmtId="0" fontId="43" fillId="0" borderId="0" xfId="5" applyFont="1" applyFill="1" applyBorder="1" applyAlignment="1" applyProtection="1">
      <alignment horizontal="right" vertical="center"/>
      <protection locked="0"/>
    </xf>
    <xf numFmtId="0" fontId="8" fillId="2" borderId="0" xfId="5" applyFont="1" applyFill="1" applyBorder="1" applyAlignment="1" applyProtection="1">
      <alignment horizontal="right" vertical="center"/>
      <protection locked="0"/>
    </xf>
    <xf numFmtId="0" fontId="32" fillId="0" borderId="0" xfId="166" applyFont="1" applyFill="1" applyBorder="1" applyAlignment="1" applyProtection="1"/>
    <xf numFmtId="0" fontId="3" fillId="0" borderId="0" xfId="166" applyFont="1" applyFill="1" applyBorder="1" applyAlignment="1" applyProtection="1">
      <alignment vertical="center"/>
    </xf>
    <xf numFmtId="0" fontId="3" fillId="0" borderId="0" xfId="166" applyFont="1" applyFill="1" applyBorder="1" applyAlignment="1" applyProtection="1">
      <alignment vertical="center" wrapText="1"/>
    </xf>
    <xf numFmtId="0" fontId="4" fillId="0" borderId="0" xfId="166" applyFont="1" applyFill="1" applyBorder="1" applyAlignment="1" applyProtection="1">
      <alignment vertical="center"/>
    </xf>
    <xf numFmtId="43" fontId="3" fillId="0" borderId="0" xfId="21" applyFont="1" applyFill="1" applyBorder="1" applyAlignment="1" applyProtection="1">
      <alignment vertical="center"/>
    </xf>
    <xf numFmtId="0" fontId="3" fillId="0" borderId="0" xfId="166" applyFont="1" applyFill="1" applyBorder="1" applyAlignment="1" applyProtection="1"/>
    <xf numFmtId="0" fontId="5" fillId="8" borderId="4" xfId="166" applyFont="1" applyFill="1" applyBorder="1" applyAlignment="1" applyProtection="1">
      <alignment vertical="center"/>
      <protection locked="0"/>
    </xf>
    <xf numFmtId="0" fontId="5" fillId="8" borderId="0" xfId="166" applyFont="1" applyFill="1" applyBorder="1" applyAlignment="1" applyProtection="1">
      <alignment vertical="center"/>
      <protection locked="0"/>
    </xf>
    <xf numFmtId="0" fontId="5" fillId="8" borderId="5" xfId="166" applyFont="1" applyFill="1" applyBorder="1" applyAlignment="1" applyProtection="1">
      <alignment vertical="center"/>
      <protection locked="0"/>
    </xf>
    <xf numFmtId="0" fontId="4" fillId="0" borderId="0" xfId="166" applyFont="1" applyFill="1" applyBorder="1" applyAlignment="1" applyProtection="1">
      <alignment horizontal="right" vertical="center"/>
      <protection locked="0"/>
    </xf>
    <xf numFmtId="43" fontId="4" fillId="0" borderId="0" xfId="21" applyFont="1" applyFill="1" applyBorder="1" applyAlignment="1" applyProtection="1">
      <alignment horizontal="right" vertical="center"/>
      <protection locked="0"/>
    </xf>
    <xf numFmtId="0" fontId="4" fillId="8" borderId="0" xfId="166" applyFont="1" applyFill="1" applyBorder="1" applyAlignment="1" applyProtection="1">
      <alignment horizontal="right" vertical="center"/>
      <protection locked="0"/>
    </xf>
    <xf numFmtId="0" fontId="4" fillId="8" borderId="5" xfId="166" applyFont="1" applyFill="1" applyBorder="1" applyAlignment="1" applyProtection="1">
      <alignment horizontal="right" vertical="center"/>
      <protection locked="0"/>
    </xf>
    <xf numFmtId="0" fontId="3" fillId="0" borderId="7" xfId="166" applyFont="1" applyFill="1" applyBorder="1" applyAlignment="1" applyProtection="1">
      <alignment horizontal="center" vertical="center"/>
      <protection locked="0"/>
    </xf>
    <xf numFmtId="0" fontId="9" fillId="0" borderId="0" xfId="166" applyFont="1" applyFill="1" applyBorder="1" applyAlignment="1" applyProtection="1">
      <alignment horizontal="center" vertical="center"/>
    </xf>
    <xf numFmtId="0" fontId="9" fillId="0" borderId="0" xfId="166" applyFont="1" applyFill="1" applyBorder="1" applyAlignment="1" applyProtection="1">
      <alignment horizontal="center" vertical="center" wrapText="1"/>
    </xf>
    <xf numFmtId="43" fontId="9" fillId="0" borderId="0" xfId="21" applyFont="1" applyFill="1" applyBorder="1" applyAlignment="1" applyProtection="1">
      <alignment horizontal="center" vertical="center"/>
    </xf>
    <xf numFmtId="0" fontId="9" fillId="8" borderId="0" xfId="166" applyFont="1" applyFill="1" applyBorder="1" applyAlignment="1" applyProtection="1">
      <alignment horizontal="center" vertical="center"/>
    </xf>
    <xf numFmtId="0" fontId="32" fillId="0" borderId="0" xfId="166" applyFont="1" applyFill="1" applyBorder="1" applyAlignment="1" applyProtection="1">
      <alignment vertical="center"/>
    </xf>
    <xf numFmtId="0" fontId="32" fillId="0" borderId="0" xfId="166" applyFont="1" applyFill="1" applyBorder="1" applyAlignment="1" applyProtection="1">
      <alignment horizontal="left" vertical="center"/>
    </xf>
    <xf numFmtId="0" fontId="3" fillId="0" borderId="0" xfId="166" applyFont="1" applyFill="1" applyBorder="1" applyAlignment="1" applyProtection="1">
      <alignment horizontal="left" vertical="center"/>
    </xf>
    <xf numFmtId="43" fontId="4" fillId="4" borderId="17" xfId="1" applyFont="1" applyFill="1" applyBorder="1" applyAlignment="1" applyProtection="1">
      <alignment horizontal="right" vertical="center"/>
    </xf>
    <xf numFmtId="43" fontId="4" fillId="4" borderId="18" xfId="1" applyFont="1" applyFill="1" applyBorder="1" applyAlignment="1" applyProtection="1">
      <alignment horizontal="right" vertical="center"/>
    </xf>
    <xf numFmtId="0" fontId="3" fillId="0" borderId="0" xfId="166" applyFont="1" applyFill="1" applyBorder="1" applyAlignment="1" applyProtection="1">
      <alignment horizontal="left" vertical="top"/>
    </xf>
    <xf numFmtId="168" fontId="48" fillId="0" borderId="16" xfId="166" applyNumberFormat="1" applyFont="1" applyFill="1" applyBorder="1" applyAlignment="1" applyProtection="1">
      <alignment horizontal="left" vertical="center" wrapText="1"/>
    </xf>
    <xf numFmtId="168" fontId="48" fillId="0" borderId="17" xfId="166" applyNumberFormat="1" applyFont="1" applyFill="1" applyBorder="1" applyAlignment="1" applyProtection="1">
      <alignment horizontal="left" vertical="center" wrapText="1"/>
    </xf>
    <xf numFmtId="0" fontId="11" fillId="0" borderId="17" xfId="166" applyFont="1" applyFill="1" applyBorder="1" applyAlignment="1" applyProtection="1">
      <alignment horizontal="left" vertical="center" wrapText="1"/>
    </xf>
    <xf numFmtId="43" fontId="3" fillId="0" borderId="17" xfId="1" applyFont="1" applyFill="1" applyBorder="1" applyAlignment="1" applyProtection="1">
      <alignment horizontal="right" vertical="center"/>
      <protection locked="0"/>
    </xf>
    <xf numFmtId="43" fontId="3" fillId="2" borderId="17" xfId="1" applyFont="1" applyFill="1" applyBorder="1" applyAlignment="1" applyProtection="1">
      <alignment horizontal="right" vertical="center"/>
      <protection locked="0"/>
    </xf>
    <xf numFmtId="0" fontId="3" fillId="0" borderId="17" xfId="166" applyFont="1" applyFill="1" applyBorder="1" applyAlignment="1" applyProtection="1">
      <alignment horizontal="left" vertical="center"/>
    </xf>
    <xf numFmtId="0" fontId="6" fillId="0" borderId="17" xfId="166" applyFont="1" applyFill="1" applyBorder="1" applyAlignment="1" applyProtection="1">
      <alignment horizontal="left" vertical="center" wrapText="1"/>
    </xf>
    <xf numFmtId="0" fontId="11" fillId="0" borderId="17" xfId="166" applyFont="1" applyFill="1" applyBorder="1" applyAlignment="1" applyProtection="1">
      <alignment horizontal="justify" vertical="center" wrapText="1"/>
    </xf>
    <xf numFmtId="0" fontId="49" fillId="0" borderId="17" xfId="166" applyFont="1" applyFill="1" applyBorder="1" applyAlignment="1" applyProtection="1">
      <alignment horizontal="left" vertical="center" wrapText="1"/>
    </xf>
    <xf numFmtId="0" fontId="11" fillId="0" borderId="17" xfId="166" applyFont="1" applyFill="1" applyBorder="1" applyAlignment="1" applyProtection="1">
      <alignment horizontal="left" vertical="center"/>
    </xf>
    <xf numFmtId="168" fontId="48" fillId="2" borderId="16" xfId="166" applyNumberFormat="1" applyFont="1" applyFill="1" applyBorder="1" applyAlignment="1" applyProtection="1">
      <alignment horizontal="left" vertical="center" wrapText="1"/>
    </xf>
    <xf numFmtId="0" fontId="11" fillId="2" borderId="17" xfId="166" applyFont="1" applyFill="1" applyBorder="1" applyAlignment="1" applyProtection="1">
      <alignment horizontal="left" vertical="center"/>
    </xf>
    <xf numFmtId="168" fontId="48" fillId="2" borderId="17" xfId="166" applyNumberFormat="1" applyFont="1" applyFill="1" applyBorder="1" applyAlignment="1" applyProtection="1">
      <alignment horizontal="left" vertical="center" wrapText="1"/>
    </xf>
    <xf numFmtId="0" fontId="11" fillId="2" borderId="17" xfId="166" applyFont="1" applyFill="1" applyBorder="1" applyAlignment="1" applyProtection="1">
      <alignment horizontal="left" vertical="center" wrapText="1"/>
    </xf>
    <xf numFmtId="0" fontId="22" fillId="0" borderId="37" xfId="166" applyFont="1" applyFill="1" applyBorder="1" applyAlignment="1" applyProtection="1">
      <alignment horizontal="left" vertical="center" wrapText="1"/>
    </xf>
    <xf numFmtId="43" fontId="4" fillId="4" borderId="37" xfId="1" applyFont="1" applyFill="1" applyBorder="1" applyAlignment="1" applyProtection="1">
      <alignment horizontal="right" vertical="center"/>
    </xf>
    <xf numFmtId="0" fontId="50" fillId="4" borderId="40" xfId="166" applyFont="1" applyFill="1" applyBorder="1" applyAlignment="1" applyProtection="1">
      <alignment horizontal="left" vertical="center" wrapText="1"/>
    </xf>
    <xf numFmtId="43" fontId="4" fillId="4" borderId="40" xfId="1" applyFont="1" applyFill="1" applyBorder="1" applyAlignment="1" applyProtection="1">
      <alignment horizontal="right" vertical="center"/>
    </xf>
    <xf numFmtId="43" fontId="4" fillId="4" borderId="41" xfId="1" applyFont="1" applyFill="1" applyBorder="1" applyAlignment="1" applyProtection="1">
      <alignment horizontal="right" vertical="center"/>
    </xf>
    <xf numFmtId="0" fontId="3" fillId="0" borderId="0" xfId="166" applyFont="1" applyFill="1" applyBorder="1" applyAlignment="1" applyProtection="1">
      <alignment vertical="center"/>
      <protection locked="0"/>
    </xf>
    <xf numFmtId="0" fontId="4" fillId="0" borderId="0" xfId="166" applyFont="1" applyFill="1" applyBorder="1" applyAlignment="1" applyProtection="1">
      <alignment horizontal="center" vertical="center"/>
      <protection locked="0"/>
    </xf>
    <xf numFmtId="0" fontId="4" fillId="0" borderId="0" xfId="166" applyFont="1" applyFill="1" applyBorder="1" applyAlignment="1" applyProtection="1">
      <alignment horizontal="center" vertical="center" wrapText="1"/>
      <protection locked="0"/>
    </xf>
    <xf numFmtId="43" fontId="4" fillId="0" borderId="0" xfId="21" applyFont="1" applyFill="1" applyBorder="1" applyAlignment="1" applyProtection="1">
      <alignment horizontal="center" vertical="center"/>
      <protection locked="0"/>
    </xf>
    <xf numFmtId="0" fontId="4" fillId="8" borderId="0" xfId="166" applyFont="1" applyFill="1" applyBorder="1" applyAlignment="1" applyProtection="1">
      <alignment horizontal="center" vertical="center"/>
      <protection locked="0"/>
    </xf>
    <xf numFmtId="0" fontId="3" fillId="0" borderId="0" xfId="166" applyFont="1" applyFill="1" applyBorder="1" applyAlignment="1" applyProtection="1">
      <alignment vertical="center" wrapText="1"/>
      <protection locked="0"/>
    </xf>
    <xf numFmtId="43" fontId="3" fillId="0" borderId="0" xfId="21" applyFont="1" applyFill="1" applyBorder="1" applyAlignment="1" applyProtection="1">
      <alignment vertical="center"/>
      <protection locked="0"/>
    </xf>
    <xf numFmtId="43" fontId="3" fillId="0" borderId="0" xfId="166" applyNumberFormat="1" applyFont="1" applyFill="1" applyBorder="1" applyAlignment="1" applyProtection="1">
      <alignment vertical="center" wrapText="1"/>
    </xf>
    <xf numFmtId="43" fontId="3" fillId="0" borderId="0" xfId="166" applyNumberFormat="1" applyFont="1" applyFill="1" applyBorder="1" applyAlignment="1" applyProtection="1">
      <alignment vertical="center"/>
    </xf>
    <xf numFmtId="10" fontId="3" fillId="0" borderId="0" xfId="182" applyNumberFormat="1" applyFont="1" applyFill="1" applyBorder="1" applyAlignment="1" applyProtection="1">
      <alignment vertical="center"/>
    </xf>
    <xf numFmtId="0" fontId="3" fillId="0" borderId="0" xfId="5" applyNumberFormat="1" applyFont="1" applyBorder="1" applyAlignment="1">
      <alignment horizontal="center" vertical="top"/>
    </xf>
    <xf numFmtId="0" fontId="3" fillId="0" borderId="0" xfId="5" applyFont="1" applyFill="1" applyBorder="1" applyAlignment="1">
      <alignment wrapText="1"/>
    </xf>
    <xf numFmtId="0" fontId="4" fillId="0" borderId="0" xfId="5" applyFont="1" applyBorder="1" applyAlignment="1">
      <alignment horizontal="right"/>
    </xf>
    <xf numFmtId="0" fontId="4" fillId="0" borderId="0" xfId="5" applyFont="1" applyBorder="1" applyAlignment="1"/>
    <xf numFmtId="0" fontId="3" fillId="0" borderId="0" xfId="5" applyFont="1" applyBorder="1" applyAlignment="1">
      <alignment vertical="top"/>
    </xf>
    <xf numFmtId="0" fontId="3" fillId="0" borderId="0" xfId="5" applyFont="1" applyAlignment="1"/>
    <xf numFmtId="0" fontId="5" fillId="2" borderId="4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 wrapText="1"/>
    </xf>
    <xf numFmtId="0" fontId="3" fillId="2" borderId="0" xfId="5" applyFont="1" applyFill="1" applyBorder="1" applyAlignment="1" applyProtection="1">
      <alignment horizontal="right"/>
    </xf>
    <xf numFmtId="0" fontId="4" fillId="2" borderId="4" xfId="5" applyNumberFormat="1" applyFont="1" applyFill="1" applyBorder="1" applyAlignment="1" applyProtection="1">
      <alignment horizontal="left" vertical="top"/>
    </xf>
    <xf numFmtId="0" fontId="4" fillId="2" borderId="0" xfId="5" applyNumberFormat="1" applyFont="1" applyFill="1" applyBorder="1" applyAlignment="1" applyProtection="1">
      <alignment horizontal="left" vertical="top"/>
      <protection locked="0"/>
    </xf>
    <xf numFmtId="0" fontId="7" fillId="2" borderId="0" xfId="5" applyFont="1" applyFill="1" applyBorder="1" applyAlignment="1" applyProtection="1">
      <alignment horizontal="right" vertical="top"/>
    </xf>
    <xf numFmtId="0" fontId="4" fillId="2" borderId="0" xfId="5" applyFont="1" applyFill="1" applyBorder="1" applyAlignment="1" applyProtection="1">
      <alignment horizontal="right" vertical="top"/>
    </xf>
    <xf numFmtId="0" fontId="4" fillId="2" borderId="0" xfId="5" applyFont="1" applyFill="1" applyBorder="1" applyAlignment="1" applyProtection="1">
      <alignment horizontal="right" vertical="top"/>
      <protection locked="0"/>
    </xf>
    <xf numFmtId="0" fontId="3" fillId="0" borderId="5" xfId="5" applyFont="1" applyBorder="1" applyAlignment="1" applyProtection="1">
      <protection locked="0"/>
    </xf>
    <xf numFmtId="0" fontId="9" fillId="2" borderId="7" xfId="5" applyNumberFormat="1" applyFont="1" applyFill="1" applyBorder="1" applyAlignment="1" applyProtection="1">
      <alignment horizontal="center" vertical="top"/>
    </xf>
    <xf numFmtId="0" fontId="9" fillId="0" borderId="8" xfId="5" applyFont="1" applyFill="1" applyBorder="1" applyAlignment="1" applyProtection="1">
      <alignment horizontal="center" vertical="top" wrapText="1"/>
    </xf>
    <xf numFmtId="0" fontId="9" fillId="2" borderId="8" xfId="5" applyFont="1" applyFill="1" applyBorder="1" applyAlignment="1" applyProtection="1">
      <alignment horizontal="right" vertical="top"/>
    </xf>
    <xf numFmtId="0" fontId="20" fillId="2" borderId="9" xfId="5" applyFont="1" applyFill="1" applyBorder="1" applyAlignment="1" applyProtection="1">
      <alignment horizontal="right" vertical="top"/>
    </xf>
    <xf numFmtId="0" fontId="9" fillId="2" borderId="0" xfId="5" applyNumberFormat="1" applyFont="1" applyFill="1" applyBorder="1" applyAlignment="1" applyProtection="1">
      <alignment horizontal="center" vertical="top"/>
    </xf>
    <xf numFmtId="0" fontId="9" fillId="0" borderId="0" xfId="5" applyFont="1" applyFill="1" applyBorder="1" applyAlignment="1" applyProtection="1">
      <alignment horizontal="center" vertical="top" wrapText="1"/>
    </xf>
    <xf numFmtId="0" fontId="9" fillId="2" borderId="0" xfId="5" applyFont="1" applyFill="1" applyBorder="1" applyAlignment="1" applyProtection="1">
      <alignment horizontal="right" vertical="top"/>
    </xf>
    <xf numFmtId="0" fontId="3" fillId="0" borderId="0" xfId="5" applyFont="1" applyAlignment="1">
      <alignment vertical="center"/>
    </xf>
    <xf numFmtId="0" fontId="8" fillId="4" borderId="106" xfId="5" applyNumberFormat="1" applyFont="1" applyFill="1" applyBorder="1" applyAlignment="1" applyProtection="1">
      <alignment horizontal="center" wrapText="1"/>
    </xf>
    <xf numFmtId="0" fontId="8" fillId="4" borderId="107" xfId="5" applyFont="1" applyFill="1" applyBorder="1" applyAlignment="1" applyProtection="1"/>
    <xf numFmtId="43" fontId="8" fillId="4" borderId="107" xfId="1" applyFont="1" applyFill="1" applyBorder="1" applyAlignment="1" applyProtection="1">
      <alignment horizontal="right" wrapText="1"/>
    </xf>
    <xf numFmtId="43" fontId="8" fillId="4" borderId="108" xfId="1" applyFont="1" applyFill="1" applyBorder="1" applyAlignment="1" applyProtection="1">
      <alignment horizontal="center" wrapText="1"/>
    </xf>
    <xf numFmtId="0" fontId="20" fillId="0" borderId="0" xfId="5" applyFont="1" applyBorder="1" applyAlignment="1"/>
    <xf numFmtId="0" fontId="20" fillId="0" borderId="0" xfId="5" applyFont="1" applyAlignment="1"/>
    <xf numFmtId="0" fontId="8" fillId="4" borderId="16" xfId="5" applyNumberFormat="1" applyFont="1" applyFill="1" applyBorder="1" applyAlignment="1" applyProtection="1">
      <alignment horizontal="center" wrapText="1"/>
    </xf>
    <xf numFmtId="0" fontId="8" fillId="4" borderId="17" xfId="5" applyFont="1" applyFill="1" applyBorder="1" applyAlignment="1" applyProtection="1">
      <alignment horizontal="left"/>
    </xf>
    <xf numFmtId="43" fontId="8" fillId="4" borderId="17" xfId="1" applyFont="1" applyFill="1" applyBorder="1" applyAlignment="1" applyProtection="1">
      <alignment horizontal="right" wrapText="1"/>
    </xf>
    <xf numFmtId="43" fontId="8" fillId="4" borderId="18" xfId="1" applyFont="1" applyFill="1" applyBorder="1" applyAlignment="1" applyProtection="1">
      <alignment horizontal="center" wrapText="1"/>
    </xf>
    <xf numFmtId="4" fontId="8" fillId="4" borderId="17" xfId="5" applyNumberFormat="1" applyFont="1" applyFill="1" applyBorder="1" applyAlignment="1" applyProtection="1">
      <alignment wrapText="1"/>
    </xf>
    <xf numFmtId="0" fontId="6" fillId="0" borderId="16" xfId="5" applyNumberFormat="1" applyFont="1" applyBorder="1" applyAlignment="1" applyProtection="1">
      <alignment horizontal="center" wrapText="1"/>
    </xf>
    <xf numFmtId="4" fontId="6" fillId="0" borderId="17" xfId="5" applyNumberFormat="1" applyFont="1" applyFill="1" applyBorder="1" applyAlignment="1" applyProtection="1">
      <alignment wrapText="1"/>
    </xf>
    <xf numFmtId="43" fontId="6" fillId="0" borderId="17" xfId="1" applyFont="1" applyBorder="1" applyAlignment="1" applyProtection="1">
      <alignment horizontal="right" wrapText="1"/>
      <protection locked="0"/>
    </xf>
    <xf numFmtId="43" fontId="6" fillId="4" borderId="17" xfId="1" applyFont="1" applyFill="1" applyBorder="1" applyAlignment="1" applyProtection="1">
      <alignment horizontal="right" wrapText="1"/>
    </xf>
    <xf numFmtId="0" fontId="6" fillId="2" borderId="16" xfId="5" applyNumberFormat="1" applyFont="1" applyFill="1" applyBorder="1" applyAlignment="1" applyProtection="1">
      <alignment horizontal="center" wrapText="1"/>
    </xf>
    <xf numFmtId="4" fontId="6" fillId="2" borderId="17" xfId="5" applyNumberFormat="1" applyFont="1" applyFill="1" applyBorder="1" applyAlignment="1" applyProtection="1">
      <alignment wrapText="1"/>
    </xf>
    <xf numFmtId="43" fontId="6" fillId="2" borderId="17" xfId="1" applyFont="1" applyFill="1" applyBorder="1" applyAlignment="1" applyProtection="1">
      <alignment horizontal="right" wrapText="1"/>
      <protection locked="0"/>
    </xf>
    <xf numFmtId="0" fontId="8" fillId="4" borderId="17" xfId="5" applyFont="1" applyFill="1" applyBorder="1" applyAlignment="1" applyProtection="1"/>
    <xf numFmtId="0" fontId="3" fillId="0" borderId="0" xfId="5" applyFont="1" applyFill="1" applyAlignment="1"/>
    <xf numFmtId="0" fontId="3" fillId="0" borderId="0" xfId="5" applyFont="1" applyBorder="1" applyAlignment="1"/>
    <xf numFmtId="0" fontId="7" fillId="0" borderId="0" xfId="5" applyFont="1" applyAlignment="1">
      <alignment horizontal="right" vertical="top"/>
    </xf>
    <xf numFmtId="0" fontId="12" fillId="0" borderId="0" xfId="5" applyFont="1" applyAlignment="1">
      <alignment vertical="top"/>
    </xf>
    <xf numFmtId="4" fontId="8" fillId="4" borderId="17" xfId="5" applyNumberFormat="1" applyFont="1" applyFill="1" applyBorder="1" applyAlignment="1" applyProtection="1">
      <alignment horizontal="right" wrapText="1"/>
    </xf>
    <xf numFmtId="4" fontId="8" fillId="4" borderId="17" xfId="5" applyNumberFormat="1" applyFont="1" applyFill="1" applyBorder="1" applyAlignment="1" applyProtection="1">
      <alignment horizontal="left" wrapText="1"/>
    </xf>
    <xf numFmtId="0" fontId="11" fillId="0" borderId="0" xfId="5" applyFont="1" applyAlignment="1"/>
    <xf numFmtId="0" fontId="8" fillId="4" borderId="17" xfId="5" applyFont="1" applyFill="1" applyBorder="1" applyAlignment="1" applyProtection="1">
      <alignment vertical="center"/>
    </xf>
    <xf numFmtId="4" fontId="3" fillId="0" borderId="0" xfId="5" applyNumberFormat="1" applyFont="1" applyFill="1" applyBorder="1" applyAlignment="1">
      <alignment horizontal="right"/>
    </xf>
    <xf numFmtId="0" fontId="6" fillId="0" borderId="16" xfId="5" applyNumberFormat="1" applyFont="1" applyFill="1" applyBorder="1" applyAlignment="1" applyProtection="1">
      <alignment horizontal="center" wrapText="1"/>
    </xf>
    <xf numFmtId="4" fontId="6" fillId="0" borderId="17" xfId="5" applyNumberFormat="1" applyFont="1" applyFill="1" applyBorder="1" applyAlignment="1" applyProtection="1">
      <alignment horizontal="left" wrapText="1"/>
    </xf>
    <xf numFmtId="43" fontId="6" fillId="4" borderId="18" xfId="1" applyFont="1" applyFill="1" applyBorder="1" applyAlignment="1" applyProtection="1">
      <alignment horizontal="center" wrapText="1"/>
    </xf>
    <xf numFmtId="0" fontId="4" fillId="4" borderId="17" xfId="5" applyFont="1" applyFill="1" applyBorder="1" applyAlignment="1" applyProtection="1"/>
    <xf numFmtId="43" fontId="6" fillId="0" borderId="17" xfId="1" applyFont="1" applyFill="1" applyBorder="1" applyAlignment="1" applyProtection="1">
      <alignment horizontal="right" wrapText="1"/>
      <protection locked="0"/>
    </xf>
    <xf numFmtId="1" fontId="8" fillId="4" borderId="16" xfId="5" applyNumberFormat="1" applyFont="1" applyFill="1" applyBorder="1" applyAlignment="1" applyProtection="1">
      <alignment horizontal="center" wrapText="1"/>
    </xf>
    <xf numFmtId="1" fontId="6" fillId="0" borderId="16" xfId="5" applyNumberFormat="1" applyFont="1" applyBorder="1" applyAlignment="1" applyProtection="1">
      <alignment horizontal="center" wrapText="1"/>
    </xf>
    <xf numFmtId="0" fontId="27" fillId="0" borderId="17" xfId="5" applyFont="1" applyFill="1" applyBorder="1" applyAlignment="1" applyProtection="1">
      <alignment horizontal="left"/>
    </xf>
    <xf numFmtId="0" fontId="52" fillId="4" borderId="17" xfId="5" applyFont="1" applyFill="1" applyBorder="1" applyAlignment="1" applyProtection="1">
      <alignment vertical="center"/>
    </xf>
    <xf numFmtId="0" fontId="52" fillId="4" borderId="17" xfId="5" applyFont="1" applyFill="1" applyBorder="1" applyAlignment="1" applyProtection="1"/>
    <xf numFmtId="0" fontId="52" fillId="4" borderId="17" xfId="5" applyFont="1" applyFill="1" applyBorder="1" applyAlignment="1" applyProtection="1">
      <alignment horizontal="left"/>
    </xf>
    <xf numFmtId="1" fontId="6" fillId="0" borderId="16" xfId="5" applyNumberFormat="1" applyFont="1" applyFill="1" applyBorder="1" applyAlignment="1" applyProtection="1">
      <alignment horizontal="center" wrapText="1"/>
    </xf>
    <xf numFmtId="0" fontId="8" fillId="4" borderId="36" xfId="5" applyNumberFormat="1" applyFont="1" applyFill="1" applyBorder="1" applyAlignment="1" applyProtection="1">
      <alignment horizontal="center" wrapText="1"/>
    </xf>
    <xf numFmtId="4" fontId="8" fillId="4" borderId="37" xfId="5" applyNumberFormat="1" applyFont="1" applyFill="1" applyBorder="1" applyAlignment="1" applyProtection="1">
      <alignment horizontal="right" wrapText="1"/>
    </xf>
    <xf numFmtId="43" fontId="8" fillId="4" borderId="37" xfId="1" applyFont="1" applyFill="1" applyBorder="1" applyAlignment="1" applyProtection="1">
      <alignment horizontal="right" wrapText="1"/>
    </xf>
    <xf numFmtId="43" fontId="8" fillId="4" borderId="38" xfId="1" applyFont="1" applyFill="1" applyBorder="1" applyAlignment="1" applyProtection="1">
      <alignment horizontal="center" wrapText="1"/>
    </xf>
    <xf numFmtId="4" fontId="53" fillId="3" borderId="22" xfId="5" applyNumberFormat="1" applyFont="1" applyFill="1" applyBorder="1" applyAlignment="1" applyProtection="1">
      <alignment horizontal="right" wrapText="1"/>
    </xf>
    <xf numFmtId="4" fontId="8" fillId="3" borderId="123" xfId="5" applyNumberFormat="1" applyFont="1" applyFill="1" applyBorder="1" applyAlignment="1" applyProtection="1">
      <alignment horizontal="right" vertical="center" wrapText="1"/>
    </xf>
    <xf numFmtId="43" fontId="8" fillId="4" borderId="40" xfId="1" applyFont="1" applyFill="1" applyBorder="1" applyAlignment="1" applyProtection="1">
      <alignment horizontal="right" wrapText="1"/>
    </xf>
    <xf numFmtId="43" fontId="8" fillId="4" borderId="41" xfId="1" applyFont="1" applyFill="1" applyBorder="1" applyAlignment="1" applyProtection="1">
      <alignment horizontal="center" wrapText="1"/>
    </xf>
    <xf numFmtId="49" fontId="6" fillId="0" borderId="0" xfId="5" applyNumberFormat="1" applyFont="1" applyFill="1" applyBorder="1" applyAlignment="1">
      <alignment horizontal="right"/>
    </xf>
    <xf numFmtId="49" fontId="6" fillId="0" borderId="0" xfId="5" applyNumberFormat="1" applyFont="1" applyFill="1" applyBorder="1" applyAlignment="1">
      <alignment horizontal="left" wrapText="1"/>
    </xf>
    <xf numFmtId="0" fontId="3" fillId="0" borderId="0" xfId="5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left" wrapText="1"/>
    </xf>
    <xf numFmtId="0" fontId="3" fillId="0" borderId="0" xfId="5" applyFont="1" applyFill="1" applyAlignment="1">
      <alignment wrapText="1"/>
    </xf>
    <xf numFmtId="0" fontId="3" fillId="0" borderId="0" xfId="5" applyFont="1" applyAlignment="1">
      <alignment horizontal="right"/>
    </xf>
    <xf numFmtId="0" fontId="3" fillId="0" borderId="0" xfId="5" applyNumberFormat="1" applyFon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56" fillId="9" borderId="121" xfId="0" applyFont="1" applyFill="1" applyBorder="1"/>
    <xf numFmtId="0" fontId="57" fillId="9" borderId="121" xfId="0" applyFont="1" applyFill="1" applyBorder="1" applyAlignment="1">
      <alignment vertical="center"/>
    </xf>
    <xf numFmtId="0" fontId="56" fillId="9" borderId="33" xfId="0" applyFont="1" applyFill="1" applyBorder="1"/>
    <xf numFmtId="0" fontId="57" fillId="9" borderId="33" xfId="0" applyFont="1" applyFill="1" applyBorder="1" applyAlignment="1">
      <alignment vertical="center"/>
    </xf>
    <xf numFmtId="0" fontId="56" fillId="9" borderId="122" xfId="0" applyFont="1" applyFill="1" applyBorder="1"/>
    <xf numFmtId="0" fontId="57" fillId="9" borderId="122" xfId="0" applyFont="1" applyFill="1" applyBorder="1" applyAlignment="1">
      <alignment vertical="center"/>
    </xf>
    <xf numFmtId="0" fontId="57" fillId="9" borderId="122" xfId="0" applyFont="1" applyFill="1" applyBorder="1" applyAlignment="1">
      <alignment vertical="center" wrapText="1"/>
    </xf>
    <xf numFmtId="0" fontId="56" fillId="9" borderId="124" xfId="0" applyFont="1" applyFill="1" applyBorder="1"/>
    <xf numFmtId="0" fontId="55" fillId="9" borderId="120" xfId="0" applyFont="1" applyFill="1" applyBorder="1" applyAlignment="1">
      <alignment horizontal="center" vertical="center" wrapText="1"/>
    </xf>
    <xf numFmtId="0" fontId="55" fillId="9" borderId="125" xfId="0" applyFont="1" applyFill="1" applyBorder="1" applyAlignment="1">
      <alignment horizontal="center" vertical="center" wrapText="1"/>
    </xf>
    <xf numFmtId="49" fontId="55" fillId="9" borderId="0" xfId="0" applyNumberFormat="1" applyFont="1" applyFill="1" applyAlignment="1">
      <alignment horizontal="center"/>
    </xf>
    <xf numFmtId="0" fontId="57" fillId="9" borderId="83" xfId="0" applyFont="1" applyFill="1" applyBorder="1" applyAlignment="1">
      <alignment vertical="center"/>
    </xf>
    <xf numFmtId="0" fontId="57" fillId="9" borderId="121" xfId="0" applyFont="1" applyFill="1" applyBorder="1" applyAlignment="1">
      <alignment vertical="center" wrapText="1"/>
    </xf>
    <xf numFmtId="0" fontId="59" fillId="9" borderId="122" xfId="0" applyFont="1" applyFill="1" applyBorder="1" applyAlignment="1">
      <alignment vertical="center"/>
    </xf>
    <xf numFmtId="0" fontId="59" fillId="9" borderId="122" xfId="0" applyFont="1" applyFill="1" applyBorder="1" applyAlignment="1">
      <alignment vertical="center" wrapText="1"/>
    </xf>
    <xf numFmtId="0" fontId="60" fillId="9" borderId="85" xfId="0" applyFont="1" applyFill="1" applyBorder="1" applyAlignment="1">
      <alignment horizontal="center" vertical="center" wrapText="1"/>
    </xf>
    <xf numFmtId="0" fontId="60" fillId="9" borderId="119" xfId="0" applyFont="1" applyFill="1" applyBorder="1" applyAlignment="1">
      <alignment horizontal="center" vertical="center" wrapText="1"/>
    </xf>
    <xf numFmtId="0" fontId="56" fillId="9" borderId="83" xfId="0" applyFont="1" applyFill="1" applyBorder="1"/>
    <xf numFmtId="0" fontId="55" fillId="9" borderId="83" xfId="0" applyFont="1" applyFill="1" applyBorder="1" applyAlignment="1">
      <alignment vertical="center"/>
    </xf>
    <xf numFmtId="0" fontId="60" fillId="9" borderId="122" xfId="0" applyFont="1" applyFill="1" applyBorder="1" applyAlignment="1">
      <alignment vertical="center"/>
    </xf>
    <xf numFmtId="0" fontId="55" fillId="9" borderId="0" xfId="0" applyFont="1" applyFill="1"/>
    <xf numFmtId="0" fontId="55" fillId="9" borderId="0" xfId="0" applyFont="1" applyFill="1" applyAlignment="1">
      <alignment horizontal="center"/>
    </xf>
    <xf numFmtId="0" fontId="55" fillId="9" borderId="0" xfId="0" applyFont="1" applyFill="1" applyAlignment="1">
      <alignment vertical="center"/>
    </xf>
    <xf numFmtId="0" fontId="60" fillId="9" borderId="83" xfId="0" applyFont="1" applyFill="1" applyBorder="1" applyAlignment="1">
      <alignment vertical="center"/>
    </xf>
    <xf numFmtId="0" fontId="61" fillId="9" borderId="122" xfId="0" applyFont="1" applyFill="1" applyBorder="1" applyAlignment="1">
      <alignment vertical="center"/>
    </xf>
    <xf numFmtId="0" fontId="55" fillId="9" borderId="85" xfId="0" applyFont="1" applyFill="1" applyBorder="1" applyAlignment="1">
      <alignment horizontal="center" vertical="center" wrapText="1"/>
    </xf>
    <xf numFmtId="0" fontId="55" fillId="9" borderId="119" xfId="0" applyFont="1" applyFill="1" applyBorder="1" applyAlignment="1">
      <alignment horizontal="center" vertical="center" wrapText="1"/>
    </xf>
    <xf numFmtId="0" fontId="0" fillId="9" borderId="0" xfId="0" applyFill="1" applyAlignment="1"/>
    <xf numFmtId="0" fontId="55" fillId="9" borderId="0" xfId="0" applyFont="1" applyFill="1" applyAlignment="1">
      <alignment horizontal="center" vertical="center"/>
    </xf>
    <xf numFmtId="0" fontId="60" fillId="9" borderId="83" xfId="0" applyFont="1" applyFill="1" applyBorder="1" applyAlignment="1">
      <alignment horizontal="center" vertical="center" wrapText="1"/>
    </xf>
    <xf numFmtId="0" fontId="60" fillId="9" borderId="8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left"/>
    </xf>
    <xf numFmtId="49" fontId="0" fillId="0" borderId="0" xfId="0" applyNumberFormat="1"/>
    <xf numFmtId="0" fontId="56" fillId="0" borderId="0" xfId="0" applyFont="1"/>
    <xf numFmtId="0" fontId="62" fillId="0" borderId="0" xfId="0" applyFont="1"/>
    <xf numFmtId="0" fontId="62" fillId="0" borderId="0" xfId="0" applyFont="1" applyBorder="1" applyAlignment="1">
      <alignment horizontal="center" vertical="center"/>
    </xf>
    <xf numFmtId="0" fontId="62" fillId="0" borderId="0" xfId="0" applyFont="1" applyAlignment="1"/>
    <xf numFmtId="0" fontId="58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41" fontId="55" fillId="0" borderId="83" xfId="0" applyNumberFormat="1" applyFont="1" applyBorder="1"/>
    <xf numFmtId="41" fontId="55" fillId="0" borderId="132" xfId="0" applyNumberFormat="1" applyFont="1" applyBorder="1"/>
    <xf numFmtId="41" fontId="55" fillId="0" borderId="122" xfId="0" applyNumberFormat="1" applyFont="1" applyBorder="1"/>
    <xf numFmtId="0" fontId="0" fillId="0" borderId="132" xfId="0" applyBorder="1"/>
    <xf numFmtId="0" fontId="0" fillId="0" borderId="133" xfId="0" applyBorder="1"/>
    <xf numFmtId="0" fontId="61" fillId="0" borderId="132" xfId="0" applyFont="1" applyBorder="1"/>
    <xf numFmtId="0" fontId="61" fillId="0" borderId="0" xfId="0" applyFont="1" applyBorder="1"/>
    <xf numFmtId="0" fontId="61" fillId="0" borderId="133" xfId="0" applyFont="1" applyBorder="1"/>
    <xf numFmtId="41" fontId="55" fillId="0" borderId="85" xfId="0" applyNumberFormat="1" applyFont="1" applyBorder="1"/>
    <xf numFmtId="0" fontId="0" fillId="0" borderId="127" xfId="0" applyFont="1" applyBorder="1" applyAlignment="1">
      <alignment horizontal="center" vertical="center" wrapText="1"/>
    </xf>
    <xf numFmtId="0" fontId="0" fillId="0" borderId="121" xfId="0" applyFont="1" applyBorder="1" applyAlignment="1">
      <alignment horizontal="center" vertical="center" wrapText="1"/>
    </xf>
    <xf numFmtId="0" fontId="55" fillId="0" borderId="121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6" xfId="0" applyBorder="1"/>
    <xf numFmtId="0" fontId="0" fillId="0" borderId="132" xfId="0" applyFont="1" applyBorder="1"/>
    <xf numFmtId="0" fontId="0" fillId="0" borderId="0" xfId="0" applyFont="1" applyBorder="1"/>
    <xf numFmtId="0" fontId="0" fillId="0" borderId="133" xfId="0" applyFont="1" applyBorder="1"/>
    <xf numFmtId="0" fontId="59" fillId="0" borderId="0" xfId="0" applyFont="1" applyBorder="1"/>
    <xf numFmtId="0" fontId="57" fillId="0" borderId="0" xfId="0" applyFont="1" applyBorder="1" applyAlignment="1"/>
    <xf numFmtId="0" fontId="57" fillId="0" borderId="0" xfId="0" applyFont="1" applyBorder="1"/>
    <xf numFmtId="0" fontId="55" fillId="0" borderId="133" xfId="0" applyFont="1" applyBorder="1"/>
    <xf numFmtId="0" fontId="0" fillId="0" borderId="119" xfId="0" applyFont="1" applyBorder="1"/>
    <xf numFmtId="0" fontId="59" fillId="0" borderId="118" xfId="0" applyFont="1" applyBorder="1"/>
    <xf numFmtId="0" fontId="57" fillId="0" borderId="118" xfId="0" applyFont="1" applyBorder="1"/>
    <xf numFmtId="0" fontId="55" fillId="0" borderId="131" xfId="0" applyFont="1" applyBorder="1"/>
    <xf numFmtId="0" fontId="0" fillId="0" borderId="0" xfId="0" applyAlignment="1">
      <alignment wrapText="1"/>
    </xf>
    <xf numFmtId="0" fontId="0" fillId="0" borderId="83" xfId="0" applyBorder="1"/>
    <xf numFmtId="0" fontId="0" fillId="0" borderId="81" xfId="0" applyBorder="1" applyAlignment="1">
      <alignment horizontal="center" vertical="center"/>
    </xf>
    <xf numFmtId="0" fontId="0" fillId="0" borderId="122" xfId="0" applyBorder="1"/>
    <xf numFmtId="0" fontId="66" fillId="0" borderId="133" xfId="0" applyFont="1" applyBorder="1" applyAlignment="1">
      <alignment horizontal="center" vertical="center"/>
    </xf>
    <xf numFmtId="0" fontId="0" fillId="0" borderId="85" xfId="0" applyBorder="1"/>
    <xf numFmtId="0" fontId="0" fillId="0" borderId="131" xfId="0" applyBorder="1"/>
    <xf numFmtId="0" fontId="67" fillId="0" borderId="83" xfId="0" applyFont="1" applyBorder="1" applyAlignment="1">
      <alignment horizontal="center" vertical="center"/>
    </xf>
    <xf numFmtId="0" fontId="67" fillId="0" borderId="83" xfId="0" applyFont="1" applyBorder="1" applyAlignment="1">
      <alignment horizontal="center" vertical="center" wrapText="1"/>
    </xf>
    <xf numFmtId="0" fontId="0" fillId="0" borderId="79" xfId="0" applyBorder="1"/>
    <xf numFmtId="0" fontId="55" fillId="0" borderId="81" xfId="0" applyFont="1" applyBorder="1"/>
    <xf numFmtId="0" fontId="2" fillId="0" borderId="0" xfId="64"/>
    <xf numFmtId="0" fontId="2" fillId="0" borderId="0" xfId="64" applyAlignment="1">
      <alignment horizontal="center"/>
    </xf>
    <xf numFmtId="0" fontId="69" fillId="0" borderId="0" xfId="64" applyFont="1" applyAlignment="1"/>
    <xf numFmtId="0" fontId="69" fillId="0" borderId="0" xfId="64" applyFont="1" applyBorder="1" applyAlignment="1">
      <alignment horizontal="center"/>
    </xf>
    <xf numFmtId="0" fontId="69" fillId="0" borderId="0" xfId="64" applyFont="1"/>
    <xf numFmtId="0" fontId="2" fillId="0" borderId="0" xfId="64" applyFill="1" applyBorder="1"/>
    <xf numFmtId="0" fontId="69" fillId="0" borderId="0" xfId="64" applyFont="1" applyAlignment="1">
      <alignment horizontal="center"/>
    </xf>
    <xf numFmtId="0" fontId="69" fillId="0" borderId="0" xfId="64" applyFont="1" applyAlignment="1">
      <alignment horizontal="left"/>
    </xf>
    <xf numFmtId="0" fontId="70" fillId="0" borderId="0" xfId="64" applyFont="1"/>
    <xf numFmtId="0" fontId="2" fillId="0" borderId="0" xfId="64" applyFont="1" applyBorder="1"/>
    <xf numFmtId="0" fontId="2" fillId="0" borderId="0" xfId="64" applyFont="1"/>
    <xf numFmtId="0" fontId="74" fillId="2" borderId="0" xfId="64" applyFont="1" applyFill="1"/>
    <xf numFmtId="0" fontId="2" fillId="2" borderId="0" xfId="64" applyFont="1" applyFill="1"/>
    <xf numFmtId="0" fontId="70" fillId="2" borderId="0" xfId="64" applyFont="1" applyFill="1" applyAlignment="1">
      <alignment horizontal="right"/>
    </xf>
    <xf numFmtId="0" fontId="2" fillId="2" borderId="0" xfId="64" applyFont="1" applyFill="1" applyBorder="1"/>
    <xf numFmtId="4" fontId="2" fillId="2" borderId="0" xfId="64" applyNumberFormat="1" applyFont="1" applyFill="1" applyBorder="1"/>
    <xf numFmtId="0" fontId="2" fillId="0" borderId="12" xfId="64" applyBorder="1"/>
    <xf numFmtId="0" fontId="2" fillId="0" borderId="102" xfId="64" applyBorder="1"/>
    <xf numFmtId="0" fontId="2" fillId="2" borderId="11" xfId="64" applyFont="1" applyFill="1" applyBorder="1"/>
    <xf numFmtId="0" fontId="69" fillId="2" borderId="11" xfId="64" applyFont="1" applyFill="1" applyBorder="1" applyAlignment="1">
      <alignment horizontal="center" vertical="center"/>
    </xf>
    <xf numFmtId="0" fontId="2" fillId="2" borderId="100" xfId="64" applyFont="1" applyFill="1" applyBorder="1"/>
    <xf numFmtId="0" fontId="2" fillId="2" borderId="10" xfId="64" applyFont="1" applyFill="1" applyBorder="1"/>
    <xf numFmtId="0" fontId="75" fillId="0" borderId="0" xfId="64" applyFont="1"/>
    <xf numFmtId="0" fontId="75" fillId="0" borderId="5" xfId="64" applyFont="1" applyBorder="1"/>
    <xf numFmtId="0" fontId="75" fillId="0" borderId="92" xfId="64" applyFont="1" applyBorder="1"/>
    <xf numFmtId="0" fontId="75" fillId="0" borderId="135" xfId="64" applyFont="1" applyBorder="1"/>
    <xf numFmtId="0" fontId="75" fillId="0" borderId="0" xfId="64" applyFont="1" applyBorder="1"/>
    <xf numFmtId="0" fontId="76" fillId="0" borderId="136" xfId="64" applyFont="1" applyFill="1" applyBorder="1" applyAlignment="1">
      <alignment horizontal="center"/>
    </xf>
    <xf numFmtId="4" fontId="76" fillId="0" borderId="136" xfId="64" applyNumberFormat="1" applyFont="1" applyFill="1" applyBorder="1" applyAlignment="1">
      <alignment horizontal="center"/>
    </xf>
    <xf numFmtId="43" fontId="76" fillId="0" borderId="136" xfId="15" applyFont="1" applyFill="1" applyBorder="1" applyAlignment="1">
      <alignment horizontal="center"/>
    </xf>
    <xf numFmtId="0" fontId="76" fillId="0" borderId="136" xfId="64" applyFont="1" applyFill="1" applyBorder="1"/>
    <xf numFmtId="0" fontId="76" fillId="0" borderId="136" xfId="64" applyFont="1" applyBorder="1" applyAlignment="1">
      <alignment horizontal="center"/>
    </xf>
    <xf numFmtId="0" fontId="76" fillId="0" borderId="136" xfId="64" applyFont="1" applyBorder="1" applyAlignment="1">
      <alignment horizontal="center" vertical="center" shrinkToFit="1"/>
    </xf>
    <xf numFmtId="0" fontId="76" fillId="0" borderId="136" xfId="64" applyFont="1" applyBorder="1" applyAlignment="1">
      <alignment horizontal="left"/>
    </xf>
    <xf numFmtId="0" fontId="76" fillId="0" borderId="137" xfId="64" applyFont="1" applyBorder="1" applyAlignment="1">
      <alignment horizontal="center"/>
    </xf>
    <xf numFmtId="0" fontId="75" fillId="0" borderId="138" xfId="64" applyFont="1" applyBorder="1"/>
    <xf numFmtId="0" fontId="75" fillId="0" borderId="139" xfId="64" applyFont="1" applyBorder="1"/>
    <xf numFmtId="0" fontId="75" fillId="0" borderId="140" xfId="64" applyFont="1" applyBorder="1"/>
    <xf numFmtId="0" fontId="75" fillId="0" borderId="140" xfId="64" applyFont="1" applyBorder="1" applyAlignment="1">
      <alignment horizontal="center"/>
    </xf>
    <xf numFmtId="43" fontId="75" fillId="0" borderId="140" xfId="15" applyFont="1" applyBorder="1" applyAlignment="1">
      <alignment horizontal="center"/>
    </xf>
    <xf numFmtId="4" fontId="75" fillId="0" borderId="140" xfId="64" applyNumberFormat="1" applyFont="1" applyBorder="1" applyAlignment="1">
      <alignment horizontal="center"/>
    </xf>
    <xf numFmtId="0" fontId="75" fillId="0" borderId="140" xfId="64" applyFont="1" applyBorder="1" applyAlignment="1">
      <alignment horizontal="left"/>
    </xf>
    <xf numFmtId="0" fontId="75" fillId="0" borderId="140" xfId="64" applyFont="1" applyBorder="1" applyAlignment="1">
      <alignment horizontal="left" vertical="center" shrinkToFit="1"/>
    </xf>
    <xf numFmtId="0" fontId="75" fillId="0" borderId="140" xfId="64" applyFont="1" applyFill="1" applyBorder="1" applyAlignment="1"/>
    <xf numFmtId="0" fontId="75" fillId="0" borderId="141" xfId="64" applyFont="1" applyBorder="1" applyAlignment="1">
      <alignment horizontal="center"/>
    </xf>
    <xf numFmtId="0" fontId="75" fillId="0" borderId="143" xfId="64" applyFont="1" applyBorder="1"/>
    <xf numFmtId="0" fontId="75" fillId="0" borderId="144" xfId="64" applyFont="1" applyBorder="1"/>
    <xf numFmtId="0" fontId="75" fillId="0" borderId="142" xfId="64" applyFont="1" applyBorder="1"/>
    <xf numFmtId="0" fontId="77" fillId="0" borderId="0" xfId="64" applyFont="1" applyFill="1"/>
    <xf numFmtId="0" fontId="77" fillId="0" borderId="145" xfId="64" applyFont="1" applyFill="1" applyBorder="1"/>
    <xf numFmtId="0" fontId="77" fillId="0" borderId="101" xfId="64" applyFont="1" applyFill="1" applyBorder="1"/>
    <xf numFmtId="0" fontId="77" fillId="0" borderId="146" xfId="64" applyFont="1" applyFill="1" applyBorder="1"/>
    <xf numFmtId="0" fontId="77" fillId="0" borderId="102" xfId="64" applyFont="1" applyFill="1" applyBorder="1"/>
    <xf numFmtId="0" fontId="77" fillId="0" borderId="10" xfId="64" applyFont="1" applyFill="1" applyBorder="1"/>
    <xf numFmtId="0" fontId="30" fillId="0" borderId="0" xfId="64" applyFont="1" applyFill="1" applyBorder="1"/>
    <xf numFmtId="0" fontId="30" fillId="0" borderId="102" xfId="64" applyFont="1" applyFill="1" applyBorder="1"/>
    <xf numFmtId="0" fontId="78" fillId="0" borderId="0" xfId="64" applyFont="1" applyFill="1" applyBorder="1" applyAlignment="1">
      <alignment horizontal="center" vertical="center" shrinkToFit="1"/>
    </xf>
    <xf numFmtId="0" fontId="30" fillId="0" borderId="0" xfId="64" applyFont="1" applyFill="1" applyBorder="1" applyAlignment="1">
      <alignment horizontal="center" vertical="center" shrinkToFit="1"/>
    </xf>
    <xf numFmtId="0" fontId="78" fillId="0" borderId="0" xfId="64" applyFont="1" applyFill="1" applyBorder="1" applyAlignment="1">
      <alignment vertical="center" wrapText="1"/>
    </xf>
    <xf numFmtId="0" fontId="79" fillId="0" borderId="0" xfId="64" applyFont="1" applyFill="1" applyBorder="1" applyAlignment="1">
      <alignment horizontal="center" vertical="center" shrinkToFit="1"/>
    </xf>
    <xf numFmtId="0" fontId="80" fillId="0" borderId="0" xfId="64" applyFont="1" applyFill="1" applyBorder="1"/>
    <xf numFmtId="0" fontId="81" fillId="9" borderId="34" xfId="64" applyFont="1" applyFill="1" applyBorder="1" applyAlignment="1">
      <alignment horizontal="center" vertical="center" wrapText="1" shrinkToFit="1"/>
    </xf>
    <xf numFmtId="0" fontId="81" fillId="9" borderId="32" xfId="64" applyFont="1" applyFill="1" applyBorder="1" applyAlignment="1">
      <alignment horizontal="center" vertical="center" wrapText="1" shrinkToFit="1"/>
    </xf>
    <xf numFmtId="0" fontId="82" fillId="9" borderId="47" xfId="64" applyFont="1" applyFill="1" applyBorder="1" applyAlignment="1">
      <alignment horizontal="center" vertical="center" wrapText="1" shrinkToFit="1"/>
    </xf>
    <xf numFmtId="0" fontId="81" fillId="9" borderId="47" xfId="64" applyFont="1" applyFill="1" applyBorder="1" applyAlignment="1">
      <alignment horizontal="center" vertical="center" wrapText="1" shrinkToFit="1"/>
    </xf>
    <xf numFmtId="0" fontId="83" fillId="0" borderId="32" xfId="64" applyFont="1" applyFill="1" applyBorder="1" applyAlignment="1">
      <alignment horizontal="center" vertical="center" wrapText="1"/>
    </xf>
    <xf numFmtId="0" fontId="83" fillId="0" borderId="33" xfId="64" applyFont="1" applyFill="1" applyBorder="1" applyAlignment="1">
      <alignment horizontal="center" vertical="center" shrinkToFit="1"/>
    </xf>
    <xf numFmtId="0" fontId="83" fillId="0" borderId="33" xfId="64" applyFont="1" applyFill="1" applyBorder="1" applyAlignment="1">
      <alignment horizontal="center" vertical="center" wrapText="1" shrinkToFit="1"/>
    </xf>
    <xf numFmtId="0" fontId="83" fillId="0" borderId="32" xfId="64" applyFont="1" applyFill="1" applyBorder="1" applyAlignment="1">
      <alignment horizontal="center" vertical="center" shrinkToFit="1"/>
    </xf>
    <xf numFmtId="0" fontId="83" fillId="0" borderId="31" xfId="64" applyFont="1" applyFill="1" applyBorder="1" applyAlignment="1">
      <alignment horizontal="center" vertical="center" shrinkToFit="1"/>
    </xf>
    <xf numFmtId="0" fontId="83" fillId="0" borderId="94" xfId="64" applyFont="1" applyFill="1" applyBorder="1" applyAlignment="1">
      <alignment vertical="center" shrinkToFit="1"/>
    </xf>
    <xf numFmtId="0" fontId="83" fillId="0" borderId="117" xfId="64" applyFont="1" applyFill="1" applyBorder="1" applyAlignment="1">
      <alignment vertical="center" shrinkToFit="1"/>
    </xf>
    <xf numFmtId="0" fontId="83" fillId="0" borderId="93" xfId="64" applyFont="1" applyFill="1" applyBorder="1" applyAlignment="1">
      <alignment horizontal="center" vertical="center" shrinkToFit="1"/>
    </xf>
    <xf numFmtId="0" fontId="83" fillId="0" borderId="90" xfId="64" applyFont="1" applyFill="1" applyBorder="1" applyAlignment="1">
      <alignment horizontal="center" vertical="center" shrinkToFit="1"/>
    </xf>
    <xf numFmtId="0" fontId="83" fillId="0" borderId="89" xfId="64" applyFont="1" applyFill="1" applyBorder="1" applyAlignment="1">
      <alignment horizontal="center" vertical="center" shrinkToFit="1"/>
    </xf>
    <xf numFmtId="0" fontId="75" fillId="9" borderId="145" xfId="64" applyFont="1" applyFill="1" applyBorder="1" applyAlignment="1">
      <alignment horizontal="center" vertical="center" wrapText="1" shrinkToFit="1"/>
    </xf>
    <xf numFmtId="0" fontId="79" fillId="0" borderId="100" xfId="64" applyFont="1" applyFill="1" applyBorder="1" applyAlignment="1">
      <alignment horizontal="center" vertical="center" wrapText="1" shrinkToFit="1"/>
    </xf>
    <xf numFmtId="0" fontId="79" fillId="0" borderId="100" xfId="64" applyFont="1" applyFill="1" applyBorder="1" applyAlignment="1">
      <alignment horizontal="center" vertical="center" shrinkToFit="1"/>
    </xf>
    <xf numFmtId="0" fontId="79" fillId="0" borderId="101" xfId="64" applyFont="1" applyFill="1" applyBorder="1" applyAlignment="1">
      <alignment horizontal="center" vertical="center" shrinkToFit="1"/>
    </xf>
    <xf numFmtId="0" fontId="79" fillId="0" borderId="101" xfId="64" applyFont="1" applyFill="1" applyBorder="1" applyAlignment="1">
      <alignment horizontal="center" vertical="center" wrapText="1"/>
    </xf>
    <xf numFmtId="0" fontId="30" fillId="0" borderId="10" xfId="64" applyFont="1" applyFill="1" applyBorder="1" applyAlignment="1">
      <alignment horizontal="center" vertical="center" shrinkToFit="1"/>
    </xf>
    <xf numFmtId="0" fontId="30" fillId="2" borderId="0" xfId="64" applyFont="1" applyFill="1" applyBorder="1"/>
    <xf numFmtId="167" fontId="71" fillId="2" borderId="0" xfId="64" applyNumberFormat="1" applyFont="1" applyFill="1" applyAlignment="1">
      <alignment horizontal="right"/>
    </xf>
    <xf numFmtId="39" fontId="71" fillId="2" borderId="0" xfId="64" applyNumberFormat="1" applyFont="1" applyFill="1" applyAlignment="1">
      <alignment horizontal="right"/>
    </xf>
    <xf numFmtId="39" fontId="71" fillId="2" borderId="0" xfId="64" applyNumberFormat="1" applyFont="1" applyFill="1" applyAlignment="1">
      <alignment horizontal="centerContinuous"/>
    </xf>
    <xf numFmtId="39" fontId="79" fillId="2" borderId="0" xfId="64" applyNumberFormat="1" applyFont="1" applyFill="1"/>
    <xf numFmtId="0" fontId="2" fillId="0" borderId="0" xfId="64" applyBorder="1"/>
    <xf numFmtId="0" fontId="85" fillId="0" borderId="0" xfId="64" applyFont="1"/>
    <xf numFmtId="0" fontId="69" fillId="0" borderId="0" xfId="64" applyFont="1" applyBorder="1" applyAlignment="1">
      <alignment horizontal="right"/>
    </xf>
    <xf numFmtId="0" fontId="86" fillId="2" borderId="0" xfId="64" applyFont="1" applyFill="1" applyBorder="1" applyAlignment="1"/>
    <xf numFmtId="0" fontId="85" fillId="2" borderId="0" xfId="64" applyFont="1" applyFill="1" applyBorder="1" applyAlignment="1">
      <alignment horizontal="right"/>
    </xf>
    <xf numFmtId="0" fontId="85" fillId="0" borderId="0" xfId="64" applyFont="1" applyBorder="1"/>
    <xf numFmtId="0" fontId="74" fillId="2" borderId="0" xfId="64" applyFont="1" applyFill="1" applyBorder="1"/>
    <xf numFmtId="0" fontId="87" fillId="0" borderId="0" xfId="64" applyFont="1" applyAlignment="1">
      <alignment horizontal="left"/>
    </xf>
    <xf numFmtId="0" fontId="69" fillId="0" borderId="83" xfId="64" applyFont="1" applyBorder="1" applyAlignment="1">
      <alignment horizontal="right"/>
    </xf>
    <xf numFmtId="0" fontId="75" fillId="0" borderId="0" xfId="64" applyFont="1" applyBorder="1" applyAlignment="1">
      <alignment horizontal="left"/>
    </xf>
    <xf numFmtId="0" fontId="76" fillId="0" borderId="0" xfId="64" applyFont="1" applyBorder="1" applyAlignment="1">
      <alignment horizontal="left"/>
    </xf>
    <xf numFmtId="0" fontId="69" fillId="0" borderId="0" xfId="64" applyFont="1" applyBorder="1" applyAlignment="1">
      <alignment horizontal="left"/>
    </xf>
    <xf numFmtId="0" fontId="69" fillId="0" borderId="0" xfId="64" applyFont="1" applyBorder="1" applyAlignment="1">
      <alignment horizontal="right" vertical="center" wrapText="1"/>
    </xf>
    <xf numFmtId="0" fontId="2" fillId="0" borderId="0" xfId="64" applyAlignment="1">
      <alignment wrapText="1"/>
    </xf>
    <xf numFmtId="0" fontId="75" fillId="0" borderId="0" xfId="64" applyFont="1" applyAlignment="1">
      <alignment horizontal="left" vertical="center" shrinkToFit="1"/>
    </xf>
    <xf numFmtId="0" fontId="75" fillId="0" borderId="0" xfId="64" applyFont="1" applyAlignment="1">
      <alignment horizontal="center" vertical="center" shrinkToFit="1"/>
    </xf>
    <xf numFmtId="0" fontId="85" fillId="0" borderId="0" xfId="64" applyFont="1" applyBorder="1" applyAlignment="1">
      <alignment horizontal="right"/>
    </xf>
    <xf numFmtId="0" fontId="75" fillId="0" borderId="83" xfId="64" applyFont="1" applyBorder="1" applyAlignment="1">
      <alignment vertical="center" wrapText="1"/>
    </xf>
    <xf numFmtId="0" fontId="70" fillId="0" borderId="0" xfId="64" applyFont="1" applyAlignment="1">
      <alignment horizontal="right" shrinkToFit="1"/>
    </xf>
    <xf numFmtId="0" fontId="75" fillId="0" borderId="0" xfId="64" applyFont="1" applyAlignment="1"/>
    <xf numFmtId="0" fontId="75" fillId="0" borderId="0" xfId="64" applyFont="1" applyAlignment="1">
      <alignment horizontal="right" shrinkToFit="1"/>
    </xf>
    <xf numFmtId="0" fontId="88" fillId="0" borderId="0" xfId="64" applyFont="1" applyAlignment="1"/>
    <xf numFmtId="0" fontId="2" fillId="0" borderId="0" xfId="64" applyFont="1" applyAlignment="1">
      <alignment wrapText="1" shrinkToFit="1"/>
    </xf>
    <xf numFmtId="0" fontId="70" fillId="0" borderId="0" xfId="64" applyFont="1" applyAlignment="1">
      <alignment horizontal="right"/>
    </xf>
    <xf numFmtId="0" fontId="75" fillId="0" borderId="0" xfId="64" applyFont="1" applyAlignment="1">
      <alignment horizontal="right"/>
    </xf>
    <xf numFmtId="0" fontId="70" fillId="0" borderId="0" xfId="64" applyFont="1" applyAlignment="1">
      <alignment horizontal="left"/>
    </xf>
    <xf numFmtId="15" fontId="69" fillId="0" borderId="0" xfId="64" applyNumberFormat="1" applyFont="1" applyBorder="1" applyAlignment="1">
      <alignment horizontal="left"/>
    </xf>
    <xf numFmtId="0" fontId="2" fillId="0" borderId="0" xfId="64" applyAlignment="1">
      <alignment horizontal="left" vertical="center" shrinkToFit="1"/>
    </xf>
    <xf numFmtId="0" fontId="75" fillId="0" borderId="0" xfId="64" applyFont="1" applyBorder="1" applyAlignment="1">
      <alignment horizontal="right"/>
    </xf>
    <xf numFmtId="0" fontId="89" fillId="2" borderId="0" xfId="64" applyFont="1" applyFill="1" applyBorder="1"/>
    <xf numFmtId="0" fontId="69" fillId="0" borderId="83" xfId="64" applyFont="1" applyBorder="1" applyAlignment="1">
      <alignment horizontal="center"/>
    </xf>
    <xf numFmtId="0" fontId="85" fillId="0" borderId="0" xfId="64" applyFont="1" applyAlignment="1">
      <alignment horizontal="left"/>
    </xf>
    <xf numFmtId="0" fontId="2" fillId="0" borderId="83" xfId="64" applyBorder="1"/>
    <xf numFmtId="0" fontId="76" fillId="0" borderId="0" xfId="64" applyFont="1" applyBorder="1" applyAlignment="1"/>
    <xf numFmtId="0" fontId="70" fillId="0" borderId="0" xfId="64" applyFont="1" applyAlignment="1">
      <alignment horizontal="center"/>
    </xf>
    <xf numFmtId="0" fontId="90" fillId="0" borderId="0" xfId="64" applyFont="1"/>
    <xf numFmtId="0" fontId="91" fillId="0" borderId="0" xfId="64" applyFont="1"/>
    <xf numFmtId="0" fontId="92" fillId="0" borderId="0" xfId="64" applyFont="1"/>
    <xf numFmtId="0" fontId="93" fillId="0" borderId="0" xfId="64" applyFont="1"/>
    <xf numFmtId="0" fontId="88" fillId="0" borderId="0" xfId="64" applyFont="1"/>
    <xf numFmtId="0" fontId="2" fillId="0" borderId="0" xfId="64" applyAlignment="1"/>
    <xf numFmtId="0" fontId="90" fillId="0" borderId="0" xfId="64" applyFont="1" applyBorder="1"/>
    <xf numFmtId="4" fontId="75" fillId="0" borderId="0" xfId="64" applyNumberFormat="1" applyFont="1" applyBorder="1"/>
    <xf numFmtId="0" fontId="2" fillId="0" borderId="0" xfId="64" applyBorder="1" applyAlignment="1">
      <alignment horizontal="center"/>
    </xf>
    <xf numFmtId="0" fontId="85" fillId="0" borderId="23" xfId="64" applyFont="1" applyBorder="1" applyAlignment="1">
      <alignment horizontal="center"/>
    </xf>
    <xf numFmtId="0" fontId="2" fillId="0" borderId="34" xfId="64" applyFill="1" applyBorder="1"/>
    <xf numFmtId="0" fontId="79" fillId="0" borderId="32" xfId="64" applyFont="1" applyBorder="1" applyAlignment="1">
      <alignment horizontal="center" vertical="center" wrapText="1"/>
    </xf>
    <xf numFmtId="0" fontId="75" fillId="2" borderId="32" xfId="64" applyFont="1" applyFill="1" applyBorder="1" applyAlignment="1">
      <alignment horizontal="center" vertical="center" wrapText="1" shrinkToFit="1"/>
    </xf>
    <xf numFmtId="0" fontId="75" fillId="0" borderId="83" xfId="64" applyFont="1" applyBorder="1" applyAlignment="1">
      <alignment horizontal="center" vertical="center" wrapText="1"/>
    </xf>
    <xf numFmtId="4" fontId="79" fillId="0" borderId="83" xfId="64" applyNumberFormat="1" applyFont="1" applyBorder="1" applyAlignment="1">
      <alignment horizontal="right" vertical="center" wrapText="1"/>
    </xf>
    <xf numFmtId="0" fontId="75" fillId="0" borderId="32" xfId="64" applyFont="1" applyBorder="1" applyAlignment="1">
      <alignment horizontal="center" vertical="center"/>
    </xf>
    <xf numFmtId="0" fontId="79" fillId="0" borderId="83" xfId="64" applyFont="1" applyBorder="1" applyAlignment="1">
      <alignment horizontal="center" vertical="center" wrapText="1" shrinkToFit="1"/>
    </xf>
    <xf numFmtId="0" fontId="79" fillId="0" borderId="83" xfId="64" applyFont="1" applyBorder="1" applyAlignment="1">
      <alignment horizontal="center" vertical="center" wrapText="1"/>
    </xf>
    <xf numFmtId="0" fontId="75" fillId="0" borderId="35" xfId="64" applyFont="1" applyFill="1" applyBorder="1" applyAlignment="1">
      <alignment horizontal="center" vertical="center"/>
    </xf>
    <xf numFmtId="0" fontId="2" fillId="2" borderId="0" xfId="64" applyFill="1" applyBorder="1"/>
    <xf numFmtId="0" fontId="75" fillId="2" borderId="83" xfId="64" applyFont="1" applyFill="1" applyBorder="1" applyAlignment="1">
      <alignment horizontal="center" vertical="center" wrapText="1" shrinkToFit="1"/>
    </xf>
    <xf numFmtId="0" fontId="75" fillId="0" borderId="83" xfId="64" applyFont="1" applyBorder="1" applyAlignment="1">
      <alignment horizontal="center" vertical="center" wrapText="1" shrinkToFit="1"/>
    </xf>
    <xf numFmtId="0" fontId="92" fillId="0" borderId="0" xfId="64" applyFont="1" applyFill="1" applyBorder="1"/>
    <xf numFmtId="0" fontId="96" fillId="0" borderId="24" xfId="64" applyFont="1" applyFill="1" applyBorder="1" applyAlignment="1">
      <alignment horizontal="center" vertical="center" wrapText="1" shrinkToFit="1"/>
    </xf>
    <xf numFmtId="0" fontId="95" fillId="0" borderId="9" xfId="64" applyFont="1" applyFill="1" applyBorder="1" applyAlignment="1">
      <alignment horizontal="center" vertical="center" wrapText="1" shrinkToFit="1"/>
    </xf>
    <xf numFmtId="0" fontId="69" fillId="0" borderId="9" xfId="64" applyFont="1" applyFill="1" applyBorder="1" applyAlignment="1">
      <alignment horizontal="center" vertical="center" wrapText="1" shrinkToFit="1"/>
    </xf>
    <xf numFmtId="0" fontId="95" fillId="0" borderId="35" xfId="64" applyFont="1" applyFill="1" applyBorder="1" applyAlignment="1">
      <alignment horizontal="center" vertical="center" wrapText="1" shrinkToFit="1"/>
    </xf>
    <xf numFmtId="0" fontId="96" fillId="0" borderId="85" xfId="64" applyFont="1" applyFill="1" applyBorder="1" applyAlignment="1">
      <alignment horizontal="center" vertical="center" wrapText="1"/>
    </xf>
    <xf numFmtId="0" fontId="96" fillId="0" borderId="85" xfId="64" applyFont="1" applyFill="1" applyBorder="1" applyAlignment="1">
      <alignment horizontal="center" vertical="center" shrinkToFit="1"/>
    </xf>
    <xf numFmtId="0" fontId="97" fillId="0" borderId="0" xfId="64" applyFont="1" applyFill="1" applyBorder="1"/>
    <xf numFmtId="0" fontId="98" fillId="0" borderId="145" xfId="64" applyFont="1" applyFill="1" applyBorder="1" applyAlignment="1">
      <alignment horizontal="center" vertical="center" wrapText="1" shrinkToFit="1"/>
    </xf>
    <xf numFmtId="0" fontId="99" fillId="0" borderId="11" xfId="64" applyFont="1" applyFill="1" applyBorder="1" applyAlignment="1">
      <alignment horizontal="center" vertical="center" shrinkToFit="1"/>
    </xf>
    <xf numFmtId="0" fontId="99" fillId="0" borderId="146" xfId="64" applyFont="1" applyFill="1" applyBorder="1" applyAlignment="1">
      <alignment horizontal="center" vertical="center" wrapText="1" shrinkToFit="1"/>
    </xf>
    <xf numFmtId="0" fontId="99" fillId="0" borderId="10" xfId="64" applyFont="1" applyFill="1" applyBorder="1" applyAlignment="1">
      <alignment horizontal="center" vertical="center" shrinkToFit="1"/>
    </xf>
    <xf numFmtId="39" fontId="69" fillId="0" borderId="0" xfId="64" applyNumberFormat="1" applyFont="1" applyFill="1" applyBorder="1" applyAlignment="1">
      <alignment horizontal="right"/>
    </xf>
    <xf numFmtId="39" fontId="75" fillId="0" borderId="0" xfId="64" applyNumberFormat="1" applyFont="1" applyFill="1" applyAlignment="1">
      <alignment horizontal="center"/>
    </xf>
    <xf numFmtId="167" fontId="69" fillId="0" borderId="0" xfId="64" applyNumberFormat="1" applyFont="1" applyFill="1" applyAlignment="1">
      <alignment horizontal="right"/>
    </xf>
    <xf numFmtId="39" fontId="69" fillId="0" borderId="0" xfId="64" applyNumberFormat="1" applyFont="1" applyFill="1" applyAlignment="1">
      <alignment horizontal="right"/>
    </xf>
    <xf numFmtId="39" fontId="69" fillId="0" borderId="0" xfId="64" applyNumberFormat="1" applyFont="1" applyFill="1" applyAlignment="1">
      <alignment horizontal="center"/>
    </xf>
    <xf numFmtId="39" fontId="75" fillId="0" borderId="0" xfId="64" applyNumberFormat="1" applyFont="1" applyFill="1"/>
    <xf numFmtId="39" fontId="100" fillId="0" borderId="0" xfId="64" applyNumberFormat="1" applyFont="1" applyFill="1"/>
    <xf numFmtId="0" fontId="2" fillId="0" borderId="0" xfId="64" applyFont="1" applyFill="1" applyBorder="1"/>
    <xf numFmtId="0" fontId="101" fillId="0" borderId="0" xfId="64" applyFont="1" applyFill="1" applyBorder="1" applyAlignment="1">
      <alignment vertical="center"/>
    </xf>
    <xf numFmtId="0" fontId="102" fillId="0" borderId="0" xfId="64" applyFont="1"/>
    <xf numFmtId="0" fontId="70" fillId="0" borderId="0" xfId="64" applyFont="1" applyFill="1" applyBorder="1" applyAlignment="1">
      <alignment horizontal="left"/>
    </xf>
    <xf numFmtId="0" fontId="2" fillId="0" borderId="0" xfId="64" applyFont="1" applyFill="1" applyBorder="1" applyAlignment="1">
      <alignment horizontal="center" shrinkToFit="1"/>
    </xf>
    <xf numFmtId="0" fontId="2" fillId="0" borderId="0" xfId="64" applyFont="1" applyFill="1" applyBorder="1" applyAlignment="1">
      <alignment vertical="top" wrapText="1"/>
    </xf>
    <xf numFmtId="0" fontId="69" fillId="0" borderId="0" xfId="64" applyFont="1" applyBorder="1" applyAlignment="1">
      <alignment horizontal="right" vertical="center" shrinkToFit="1"/>
    </xf>
    <xf numFmtId="0" fontId="70" fillId="0" borderId="0" xfId="64" applyFont="1" applyBorder="1" applyAlignment="1">
      <alignment horizontal="left"/>
    </xf>
    <xf numFmtId="0" fontId="95" fillId="0" borderId="0" xfId="64" applyFont="1" applyBorder="1" applyAlignment="1">
      <alignment horizontal="left"/>
    </xf>
    <xf numFmtId="0" fontId="77" fillId="2" borderId="0" xfId="64" applyFont="1" applyFill="1" applyBorder="1" applyAlignment="1">
      <alignment shrinkToFit="1"/>
    </xf>
    <xf numFmtId="0" fontId="2" fillId="0" borderId="0" xfId="64" applyFont="1" applyBorder="1" applyAlignment="1">
      <alignment horizontal="left"/>
    </xf>
    <xf numFmtId="0" fontId="2" fillId="0" borderId="0" xfId="64" applyFont="1" applyBorder="1" applyAlignment="1">
      <alignment vertical="top" wrapText="1" shrinkToFit="1"/>
    </xf>
    <xf numFmtId="0" fontId="76" fillId="0" borderId="0" xfId="64" applyFont="1" applyAlignment="1">
      <alignment horizontal="left"/>
    </xf>
    <xf numFmtId="0" fontId="69" fillId="0" borderId="0" xfId="64" applyFont="1" applyAlignment="1">
      <alignment horizontal="left" shrinkToFit="1"/>
    </xf>
    <xf numFmtId="0" fontId="85" fillId="0" borderId="0" xfId="64" applyFont="1" applyAlignment="1">
      <alignment horizontal="right" shrinkToFit="1"/>
    </xf>
    <xf numFmtId="0" fontId="77" fillId="2" borderId="0" xfId="64" applyFont="1" applyFill="1" applyBorder="1" applyAlignment="1">
      <alignment horizontal="center"/>
    </xf>
    <xf numFmtId="0" fontId="2" fillId="0" borderId="83" xfId="64" applyFont="1" applyBorder="1" applyAlignment="1">
      <alignment shrinkToFit="1"/>
    </xf>
    <xf numFmtId="0" fontId="69" fillId="0" borderId="0" xfId="64" applyFont="1" applyAlignment="1">
      <alignment horizontal="right" shrinkToFit="1"/>
    </xf>
    <xf numFmtId="0" fontId="103" fillId="0" borderId="0" xfId="64" applyFont="1"/>
    <xf numFmtId="0" fontId="69" fillId="0" borderId="0" xfId="64" applyFont="1" applyAlignment="1">
      <alignment horizontal="right"/>
    </xf>
    <xf numFmtId="0" fontId="70" fillId="0" borderId="0" xfId="64" applyFont="1" applyAlignment="1"/>
    <xf numFmtId="0" fontId="70" fillId="0" borderId="0" xfId="64" applyFont="1" applyBorder="1" applyAlignment="1">
      <alignment horizontal="center"/>
    </xf>
    <xf numFmtId="0" fontId="74" fillId="0" borderId="0" xfId="64" applyFont="1" applyFill="1" applyBorder="1"/>
    <xf numFmtId="0" fontId="74" fillId="0" borderId="0" xfId="64" applyFont="1"/>
    <xf numFmtId="0" fontId="104" fillId="0" borderId="0" xfId="64" applyFont="1"/>
    <xf numFmtId="0" fontId="105" fillId="0" borderId="0" xfId="64" applyFont="1" applyAlignment="1"/>
    <xf numFmtId="0" fontId="106" fillId="0" borderId="0" xfId="64" applyFont="1" applyAlignment="1">
      <alignment vertical="center"/>
    </xf>
    <xf numFmtId="0" fontId="107" fillId="0" borderId="0" xfId="71" applyFont="1" applyAlignment="1">
      <alignment vertical="center"/>
    </xf>
    <xf numFmtId="0" fontId="107" fillId="0" borderId="0" xfId="71" applyFont="1" applyBorder="1" applyAlignment="1">
      <alignment horizontal="center" vertical="center"/>
    </xf>
    <xf numFmtId="0" fontId="2" fillId="0" borderId="0" xfId="64" applyAlignment="1">
      <alignment horizontal="left"/>
    </xf>
    <xf numFmtId="0" fontId="107" fillId="0" borderId="0" xfId="71" applyFont="1" applyBorder="1" applyAlignment="1">
      <alignment vertical="center"/>
    </xf>
    <xf numFmtId="170" fontId="107" fillId="0" borderId="0" xfId="71" applyNumberFormat="1" applyFont="1" applyBorder="1" applyAlignment="1">
      <alignment horizontal="center" vertical="center"/>
    </xf>
    <xf numFmtId="0" fontId="107" fillId="0" borderId="152" xfId="71" applyFont="1" applyBorder="1" applyAlignment="1">
      <alignment vertical="center"/>
    </xf>
    <xf numFmtId="170" fontId="107" fillId="0" borderId="153" xfId="71" applyNumberFormat="1" applyFont="1" applyBorder="1" applyAlignment="1">
      <alignment horizontal="center" vertical="center"/>
    </xf>
    <xf numFmtId="0" fontId="107" fillId="0" borderId="153" xfId="71" applyFont="1" applyBorder="1" applyAlignment="1">
      <alignment vertical="center"/>
    </xf>
    <xf numFmtId="0" fontId="107" fillId="0" borderId="153" xfId="71" applyFont="1" applyBorder="1" applyAlignment="1">
      <alignment horizontal="center" vertical="center"/>
    </xf>
    <xf numFmtId="0" fontId="107" fillId="0" borderId="154" xfId="71" applyFont="1" applyBorder="1" applyAlignment="1">
      <alignment vertical="center"/>
    </xf>
    <xf numFmtId="0" fontId="107" fillId="0" borderId="155" xfId="71" applyFont="1" applyBorder="1" applyAlignment="1">
      <alignment vertical="center"/>
    </xf>
    <xf numFmtId="0" fontId="107" fillId="0" borderId="83" xfId="71" applyFont="1" applyBorder="1" applyAlignment="1">
      <alignment vertical="center"/>
    </xf>
    <xf numFmtId="0" fontId="107" fillId="0" borderId="156" xfId="71" applyFont="1" applyBorder="1" applyAlignment="1">
      <alignment vertical="center"/>
    </xf>
    <xf numFmtId="170" fontId="107" fillId="0" borderId="155" xfId="71" applyNumberFormat="1" applyFont="1" applyBorder="1" applyAlignment="1">
      <alignment horizontal="center" vertical="center"/>
    </xf>
    <xf numFmtId="170" fontId="107" fillId="0" borderId="121" xfId="71" applyNumberFormat="1" applyFont="1" applyBorder="1" applyAlignment="1">
      <alignment horizontal="center" vertical="center"/>
    </xf>
    <xf numFmtId="170" fontId="107" fillId="0" borderId="83" xfId="71" applyNumberFormat="1" applyFont="1" applyBorder="1" applyAlignment="1">
      <alignment horizontal="center" vertical="center"/>
    </xf>
    <xf numFmtId="170" fontId="107" fillId="0" borderId="156" xfId="71" applyNumberFormat="1" applyFont="1" applyBorder="1" applyAlignment="1">
      <alignment horizontal="center" vertical="center"/>
    </xf>
    <xf numFmtId="0" fontId="69" fillId="5" borderId="81" xfId="71" applyFont="1" applyFill="1" applyBorder="1" applyAlignment="1">
      <alignment horizontal="center" vertical="center" wrapText="1"/>
    </xf>
    <xf numFmtId="0" fontId="69" fillId="5" borderId="83" xfId="71" applyFont="1" applyFill="1" applyBorder="1" applyAlignment="1">
      <alignment horizontal="center" vertical="center" wrapText="1"/>
    </xf>
    <xf numFmtId="0" fontId="69" fillId="0" borderId="0" xfId="71" applyFont="1" applyBorder="1" applyAlignment="1">
      <alignment vertical="center"/>
    </xf>
    <xf numFmtId="170" fontId="107" fillId="0" borderId="0" xfId="71" applyNumberFormat="1" applyFont="1" applyAlignment="1">
      <alignment horizontal="left" vertical="center"/>
    </xf>
    <xf numFmtId="170" fontId="107" fillId="0" borderId="6" xfId="71" applyNumberFormat="1" applyFont="1" applyBorder="1" applyAlignment="1">
      <alignment horizontal="center" vertical="center"/>
    </xf>
    <xf numFmtId="0" fontId="107" fillId="0" borderId="0" xfId="71" applyFont="1" applyBorder="1" applyAlignment="1">
      <alignment horizontal="right" vertical="center"/>
    </xf>
    <xf numFmtId="0" fontId="2" fillId="0" borderId="0" xfId="64" applyFont="1" applyAlignment="1">
      <alignment horizontal="center"/>
    </xf>
    <xf numFmtId="0" fontId="0" fillId="0" borderId="0" xfId="0" applyAlignment="1">
      <alignment horizontal="center"/>
    </xf>
    <xf numFmtId="0" fontId="108" fillId="0" borderId="0" xfId="0" applyFont="1"/>
    <xf numFmtId="0" fontId="59" fillId="0" borderId="0" xfId="0" applyFont="1"/>
    <xf numFmtId="0" fontId="110" fillId="0" borderId="0" xfId="0" applyFont="1" applyAlignment="1">
      <alignment horizontal="left"/>
    </xf>
    <xf numFmtId="0" fontId="10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5" fillId="0" borderId="0" xfId="0" applyFont="1"/>
    <xf numFmtId="0" fontId="55" fillId="0" borderId="0" xfId="0" applyFont="1" applyAlignment="1">
      <alignment horizontal="left"/>
    </xf>
    <xf numFmtId="0" fontId="0" fillId="0" borderId="9" xfId="0" applyBorder="1"/>
    <xf numFmtId="0" fontId="0" fillId="0" borderId="8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61" fillId="0" borderId="0" xfId="0" applyFont="1" applyBorder="1" applyAlignment="1">
      <alignment horizontal="center"/>
    </xf>
    <xf numFmtId="49" fontId="55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44" fontId="0" fillId="0" borderId="0" xfId="0" applyNumberFormat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vertical="center"/>
    </xf>
    <xf numFmtId="44" fontId="1" fillId="0" borderId="0" xfId="192" applyFont="1" applyBorder="1" applyAlignment="1">
      <alignment horizontal="center" vertical="center"/>
    </xf>
    <xf numFmtId="0" fontId="112" fillId="0" borderId="0" xfId="0" applyFont="1" applyFill="1" applyBorder="1" applyAlignment="1">
      <alignment vertical="center"/>
    </xf>
    <xf numFmtId="0" fontId="0" fillId="0" borderId="177" xfId="0" applyBorder="1"/>
    <xf numFmtId="44" fontId="0" fillId="0" borderId="178" xfId="0" applyNumberFormat="1" applyBorder="1" applyAlignment="1">
      <alignment horizontal="center"/>
    </xf>
    <xf numFmtId="44" fontId="57" fillId="0" borderId="177" xfId="0" applyNumberFormat="1" applyFont="1" applyFill="1" applyBorder="1"/>
    <xf numFmtId="49" fontId="55" fillId="0" borderId="179" xfId="0" applyNumberFormat="1" applyFont="1" applyBorder="1" applyAlignment="1">
      <alignment horizontal="center"/>
    </xf>
    <xf numFmtId="0" fontId="0" fillId="0" borderId="179" xfId="0" applyBorder="1"/>
    <xf numFmtId="0" fontId="109" fillId="0" borderId="178" xfId="0" applyFont="1" applyFill="1" applyBorder="1" applyAlignment="1">
      <alignment vertical="center"/>
    </xf>
    <xf numFmtId="0" fontId="0" fillId="0" borderId="180" xfId="0" applyBorder="1"/>
    <xf numFmtId="0" fontId="0" fillId="0" borderId="181" xfId="0" applyBorder="1" applyAlignment="1">
      <alignment horizontal="center"/>
    </xf>
    <xf numFmtId="0" fontId="0" fillId="0" borderId="181" xfId="0" applyBorder="1"/>
    <xf numFmtId="0" fontId="112" fillId="0" borderId="181" xfId="0" applyFont="1" applyFill="1" applyBorder="1" applyAlignment="1">
      <alignment vertical="center"/>
    </xf>
    <xf numFmtId="44" fontId="0" fillId="0" borderId="180" xfId="0" applyNumberFormat="1" applyBorder="1"/>
    <xf numFmtId="44" fontId="0" fillId="0" borderId="181" xfId="0" applyNumberFormat="1" applyBorder="1" applyAlignment="1">
      <alignment horizontal="center"/>
    </xf>
    <xf numFmtId="44" fontId="1" fillId="0" borderId="180" xfId="192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181" xfId="0" applyBorder="1" applyAlignment="1">
      <alignment horizontal="left" wrapText="1"/>
    </xf>
    <xf numFmtId="0" fontId="0" fillId="0" borderId="181" xfId="0" applyBorder="1" applyAlignment="1">
      <alignment horizontal="left" vertical="center" wrapText="1"/>
    </xf>
    <xf numFmtId="44" fontId="1" fillId="0" borderId="0" xfId="192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5" fillId="0" borderId="4" xfId="0" applyFont="1" applyBorder="1" applyAlignment="1">
      <alignment horizontal="center"/>
    </xf>
    <xf numFmtId="44" fontId="57" fillId="0" borderId="180" xfId="0" applyNumberFormat="1" applyFont="1" applyBorder="1"/>
    <xf numFmtId="0" fontId="113" fillId="0" borderId="181" xfId="0" applyFont="1" applyBorder="1"/>
    <xf numFmtId="0" fontId="115" fillId="0" borderId="181" xfId="0" applyFont="1" applyBorder="1"/>
    <xf numFmtId="44" fontId="57" fillId="0" borderId="0" xfId="192" applyNumberFormat="1" applyFont="1" applyFill="1" applyBorder="1"/>
    <xf numFmtId="44" fontId="57" fillId="0" borderId="180" xfId="192" applyNumberFormat="1" applyFont="1" applyFill="1" applyBorder="1"/>
    <xf numFmtId="44" fontId="1" fillId="0" borderId="0" xfId="192" applyFont="1" applyFill="1" applyBorder="1"/>
    <xf numFmtId="44" fontId="57" fillId="0" borderId="180" xfId="192" applyFont="1" applyFill="1" applyBorder="1"/>
    <xf numFmtId="0" fontId="55" fillId="0" borderId="181" xfId="0" applyFont="1" applyBorder="1"/>
    <xf numFmtId="0" fontId="0" fillId="0" borderId="182" xfId="0" applyBorder="1"/>
    <xf numFmtId="44" fontId="0" fillId="0" borderId="183" xfId="0" applyNumberFormat="1" applyBorder="1" applyAlignment="1">
      <alignment horizontal="center"/>
    </xf>
    <xf numFmtId="44" fontId="57" fillId="0" borderId="182" xfId="192" applyNumberFormat="1" applyFont="1" applyFill="1" applyBorder="1"/>
    <xf numFmtId="49" fontId="55" fillId="0" borderId="169" xfId="0" applyNumberFormat="1" applyFont="1" applyBorder="1" applyAlignment="1">
      <alignment horizontal="center"/>
    </xf>
    <xf numFmtId="0" fontId="0" fillId="0" borderId="169" xfId="0" applyBorder="1"/>
    <xf numFmtId="0" fontId="57" fillId="0" borderId="183" xfId="0" applyFont="1" applyBorder="1"/>
    <xf numFmtId="0" fontId="1" fillId="0" borderId="0" xfId="192" applyNumberFormat="1" applyFont="1" applyFill="1" applyBorder="1"/>
    <xf numFmtId="44" fontId="57" fillId="0" borderId="182" xfId="192" applyFont="1" applyFill="1" applyBorder="1"/>
    <xf numFmtId="0" fontId="54" fillId="0" borderId="0" xfId="0" applyFont="1" applyFill="1" applyBorder="1" applyAlignment="1">
      <alignment horizontal="center" vertical="center"/>
    </xf>
    <xf numFmtId="0" fontId="116" fillId="6" borderId="184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/>
    </xf>
    <xf numFmtId="0" fontId="115" fillId="0" borderId="0" xfId="0" applyFont="1" applyBorder="1"/>
    <xf numFmtId="0" fontId="116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3" fontId="0" fillId="0" borderId="0" xfId="0" applyNumberFormat="1" applyBorder="1"/>
    <xf numFmtId="49" fontId="55" fillId="0" borderId="0" xfId="0" applyNumberFormat="1" applyFont="1" applyBorder="1" applyAlignment="1">
      <alignment horizontal="right"/>
    </xf>
    <xf numFmtId="0" fontId="118" fillId="0" borderId="0" xfId="0" applyFont="1" applyBorder="1"/>
    <xf numFmtId="0" fontId="0" fillId="0" borderId="76" xfId="0" applyBorder="1"/>
    <xf numFmtId="0" fontId="0" fillId="0" borderId="75" xfId="0" applyBorder="1"/>
    <xf numFmtId="0" fontId="0" fillId="0" borderId="75" xfId="0" applyBorder="1" applyAlignment="1">
      <alignment horizontal="center"/>
    </xf>
    <xf numFmtId="0" fontId="118" fillId="0" borderId="75" xfId="0" applyFont="1" applyBorder="1"/>
    <xf numFmtId="0" fontId="0" fillId="0" borderId="74" xfId="0" applyBorder="1" applyAlignment="1">
      <alignment horizontal="center"/>
    </xf>
    <xf numFmtId="0" fontId="85" fillId="0" borderId="0" xfId="6" applyFont="1" applyBorder="1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right"/>
    </xf>
    <xf numFmtId="43" fontId="0" fillId="0" borderId="12" xfId="1" applyFont="1" applyBorder="1"/>
    <xf numFmtId="43" fontId="0" fillId="0" borderId="10" xfId="1" applyFont="1" applyBorder="1"/>
    <xf numFmtId="0" fontId="0" fillId="0" borderId="34" xfId="0" applyBorder="1"/>
    <xf numFmtId="0" fontId="0" fillId="0" borderId="32" xfId="0" applyBorder="1"/>
    <xf numFmtId="43" fontId="0" fillId="0" borderId="32" xfId="1" applyFont="1" applyBorder="1"/>
    <xf numFmtId="0" fontId="0" fillId="0" borderId="96" xfId="0" applyBorder="1"/>
    <xf numFmtId="0" fontId="0" fillId="0" borderId="35" xfId="0" applyBorder="1"/>
    <xf numFmtId="0" fontId="0" fillId="0" borderId="84" xfId="0" applyBorder="1"/>
    <xf numFmtId="43" fontId="0" fillId="0" borderId="83" xfId="1" applyFont="1" applyBorder="1"/>
    <xf numFmtId="0" fontId="0" fillId="0" borderId="80" xfId="0" applyBorder="1"/>
    <xf numFmtId="0" fontId="0" fillId="0" borderId="82" xfId="0" applyBorder="1"/>
    <xf numFmtId="0" fontId="0" fillId="0" borderId="147" xfId="0" applyBorder="1"/>
    <xf numFmtId="0" fontId="0" fillId="0" borderId="104" xfId="0" applyBorder="1"/>
    <xf numFmtId="43" fontId="0" fillId="0" borderId="104" xfId="1" applyFont="1" applyBorder="1"/>
    <xf numFmtId="0" fontId="0" fillId="0" borderId="94" xfId="0" applyBorder="1"/>
    <xf numFmtId="0" fontId="0" fillId="0" borderId="148" xfId="0" applyBorder="1"/>
    <xf numFmtId="0" fontId="70" fillId="2" borderId="32" xfId="0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horizontal="center" vertical="center" wrapText="1"/>
    </xf>
    <xf numFmtId="0" fontId="70" fillId="2" borderId="92" xfId="0" applyFont="1" applyFill="1" applyBorder="1" applyAlignment="1">
      <alignment horizontal="center" vertical="top" wrapText="1"/>
    </xf>
    <xf numFmtId="0" fontId="70" fillId="2" borderId="95" xfId="0" applyFont="1" applyFill="1" applyBorder="1" applyAlignment="1">
      <alignment horizontal="center" wrapText="1"/>
    </xf>
    <xf numFmtId="0" fontId="119" fillId="2" borderId="0" xfId="0" applyFont="1" applyFill="1" applyBorder="1" applyAlignment="1">
      <alignment horizontal="center" vertical="top"/>
    </xf>
    <xf numFmtId="0" fontId="119" fillId="2" borderId="0" xfId="0" applyFont="1" applyFill="1" applyBorder="1" applyAlignment="1">
      <alignment horizontal="center" vertical="top" wrapText="1"/>
    </xf>
    <xf numFmtId="0" fontId="119" fillId="2" borderId="9" xfId="0" applyFont="1" applyFill="1" applyBorder="1" applyAlignment="1">
      <alignment horizontal="center" vertical="top"/>
    </xf>
    <xf numFmtId="0" fontId="119" fillId="2" borderId="8" xfId="0" applyFont="1" applyFill="1" applyBorder="1" applyAlignment="1">
      <alignment horizontal="center" vertical="top" wrapText="1"/>
    </xf>
    <xf numFmtId="0" fontId="119" fillId="2" borderId="8" xfId="0" applyFont="1" applyFill="1" applyBorder="1" applyAlignment="1">
      <alignment horizontal="center" vertical="top"/>
    </xf>
    <xf numFmtId="0" fontId="119" fillId="2" borderId="7" xfId="0" applyFont="1" applyFill="1" applyBorder="1" applyAlignment="1">
      <alignment horizontal="center" vertical="top"/>
    </xf>
    <xf numFmtId="0" fontId="70" fillId="2" borderId="5" xfId="0" applyFont="1" applyFill="1" applyBorder="1" applyAlignment="1">
      <alignment horizontal="right" vertical="top"/>
    </xf>
    <xf numFmtId="0" fontId="70" fillId="2" borderId="0" xfId="0" applyFont="1" applyFill="1" applyBorder="1" applyAlignment="1">
      <alignment horizontal="right" vertical="top"/>
    </xf>
    <xf numFmtId="0" fontId="81" fillId="2" borderId="0" xfId="0" applyFont="1" applyFill="1" applyBorder="1" applyAlignment="1">
      <alignment horizontal="center" vertical="top"/>
    </xf>
    <xf numFmtId="0" fontId="120" fillId="2" borderId="5" xfId="0" applyFont="1" applyFill="1" applyBorder="1" applyAlignment="1">
      <alignment horizontal="center" vertical="top"/>
    </xf>
    <xf numFmtId="0" fontId="120" fillId="2" borderId="0" xfId="0" applyFont="1" applyFill="1" applyBorder="1" applyAlignment="1">
      <alignment horizontal="center" vertical="top" wrapText="1"/>
    </xf>
    <xf numFmtId="0" fontId="61" fillId="0" borderId="0" xfId="0" applyFont="1"/>
    <xf numFmtId="0" fontId="2" fillId="2" borderId="0" xfId="0" applyFont="1" applyFill="1" applyBorder="1" applyAlignment="1">
      <alignment vertical="top"/>
    </xf>
    <xf numFmtId="0" fontId="7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 vertical="top"/>
    </xf>
    <xf numFmtId="0" fontId="120" fillId="2" borderId="0" xfId="0" applyFont="1" applyFill="1" applyBorder="1" applyAlignment="1">
      <alignment horizontal="center" vertical="top"/>
    </xf>
    <xf numFmtId="0" fontId="120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70" fillId="2" borderId="0" xfId="0" applyFont="1" applyFill="1" applyBorder="1" applyAlignment="1">
      <alignment vertical="top" wrapText="1"/>
    </xf>
    <xf numFmtId="0" fontId="85" fillId="0" borderId="0" xfId="6" applyFont="1" applyBorder="1" applyAlignment="1"/>
    <xf numFmtId="0" fontId="121" fillId="0" borderId="0" xfId="0" applyFont="1"/>
    <xf numFmtId="43" fontId="121" fillId="0" borderId="22" xfId="1" applyFont="1" applyBorder="1"/>
    <xf numFmtId="0" fontId="121" fillId="0" borderId="0" xfId="0" applyFont="1" applyAlignment="1">
      <alignment horizontal="right"/>
    </xf>
    <xf numFmtId="0" fontId="121" fillId="0" borderId="45" xfId="0" applyFont="1" applyBorder="1"/>
    <xf numFmtId="0" fontId="121" fillId="0" borderId="185" xfId="0" applyFont="1" applyBorder="1"/>
    <xf numFmtId="0" fontId="121" fillId="0" borderId="91" xfId="0" applyFont="1" applyBorder="1"/>
    <xf numFmtId="0" fontId="70" fillId="2" borderId="92" xfId="0" applyFont="1" applyFill="1" applyBorder="1" applyAlignment="1">
      <alignment horizontal="center" vertical="center" wrapText="1"/>
    </xf>
    <xf numFmtId="0" fontId="70" fillId="2" borderId="95" xfId="0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top"/>
    </xf>
    <xf numFmtId="0" fontId="0" fillId="0" borderId="0" xfId="0" applyFont="1" applyAlignment="1"/>
    <xf numFmtId="0" fontId="85" fillId="2" borderId="5" xfId="0" applyFont="1" applyFill="1" applyBorder="1" applyAlignment="1">
      <alignment vertical="top"/>
    </xf>
    <xf numFmtId="0" fontId="85" fillId="2" borderId="0" xfId="0" applyFont="1" applyFill="1" applyBorder="1" applyAlignment="1">
      <alignment vertical="top" wrapText="1"/>
    </xf>
    <xf numFmtId="0" fontId="70" fillId="2" borderId="4" xfId="0" applyFont="1" applyFill="1" applyBorder="1" applyAlignment="1">
      <alignment horizontal="center" vertical="top"/>
    </xf>
    <xf numFmtId="44" fontId="120" fillId="2" borderId="5" xfId="4" applyFont="1" applyFill="1" applyBorder="1" applyAlignment="1">
      <alignment horizontal="center" vertical="center"/>
    </xf>
    <xf numFmtId="44" fontId="120" fillId="2" borderId="0" xfId="4" applyFont="1" applyFill="1" applyBorder="1" applyAlignment="1">
      <alignment horizontal="center" vertical="center"/>
    </xf>
    <xf numFmtId="44" fontId="120" fillId="2" borderId="0" xfId="4" applyFont="1" applyFill="1" applyBorder="1" applyAlignment="1">
      <alignment horizontal="center" vertical="center" wrapText="1"/>
    </xf>
    <xf numFmtId="44" fontId="120" fillId="2" borderId="4" xfId="4" applyFont="1" applyFill="1" applyBorder="1" applyAlignment="1">
      <alignment horizontal="center" vertical="center" wrapText="1"/>
    </xf>
    <xf numFmtId="0" fontId="3" fillId="2" borderId="0" xfId="5" applyFont="1" applyFill="1" applyBorder="1" applyAlignment="1" applyProtection="1">
      <alignment horizontal="center"/>
    </xf>
    <xf numFmtId="0" fontId="4" fillId="8" borderId="0" xfId="166" applyFont="1" applyFill="1" applyBorder="1" applyAlignment="1" applyProtection="1">
      <alignment horizontal="center" vertical="center"/>
    </xf>
    <xf numFmtId="43" fontId="4" fillId="9" borderId="17" xfId="1" applyFont="1" applyFill="1" applyBorder="1" applyAlignment="1" applyProtection="1">
      <alignment horizontal="right" vertical="center"/>
    </xf>
    <xf numFmtId="168" fontId="48" fillId="9" borderId="16" xfId="166" applyNumberFormat="1" applyFont="1" applyFill="1" applyBorder="1" applyAlignment="1" applyProtection="1">
      <alignment horizontal="left" vertical="center" wrapText="1"/>
    </xf>
    <xf numFmtId="168" fontId="48" fillId="9" borderId="17" xfId="166" applyNumberFormat="1" applyFont="1" applyFill="1" applyBorder="1" applyAlignment="1" applyProtection="1">
      <alignment horizontal="left" vertical="center" wrapText="1"/>
    </xf>
    <xf numFmtId="0" fontId="11" fillId="9" borderId="17" xfId="166" applyFont="1" applyFill="1" applyBorder="1" applyAlignment="1" applyProtection="1">
      <alignment horizontal="left" vertical="center" wrapText="1"/>
    </xf>
    <xf numFmtId="0" fontId="36" fillId="0" borderId="0" xfId="171" applyFont="1" applyAlignment="1">
      <alignment horizontal="left" vertical="center"/>
    </xf>
    <xf numFmtId="168" fontId="32" fillId="0" borderId="0" xfId="166" applyNumberFormat="1" applyFont="1" applyFill="1" applyBorder="1" applyAlignment="1" applyProtection="1">
      <alignment horizontal="left" vertical="center"/>
    </xf>
    <xf numFmtId="0" fontId="4" fillId="4" borderId="17" xfId="2" applyFont="1" applyFill="1" applyBorder="1" applyAlignment="1">
      <alignment horizontal="left" vertical="top"/>
    </xf>
    <xf numFmtId="0" fontId="4" fillId="4" borderId="17" xfId="2" applyFont="1" applyFill="1" applyBorder="1" applyAlignment="1" applyProtection="1">
      <alignment vertical="top" wrapText="1"/>
    </xf>
    <xf numFmtId="0" fontId="13" fillId="0" borderId="37" xfId="0" applyFont="1" applyBorder="1" applyProtection="1">
      <protection locked="0"/>
    </xf>
    <xf numFmtId="0" fontId="22" fillId="0" borderId="16" xfId="166" applyFont="1" applyFill="1" applyBorder="1" applyAlignment="1" applyProtection="1">
      <alignment horizontal="left" vertical="center"/>
    </xf>
    <xf numFmtId="0" fontId="22" fillId="0" borderId="17" xfId="166" applyFont="1" applyFill="1" applyBorder="1" applyAlignment="1" applyProtection="1">
      <alignment horizontal="left" vertical="center"/>
    </xf>
    <xf numFmtId="0" fontId="124" fillId="0" borderId="199" xfId="0" applyFont="1" applyFill="1" applyBorder="1" applyAlignment="1">
      <alignment horizontal="justify" vertical="center" wrapText="1"/>
    </xf>
    <xf numFmtId="172" fontId="124" fillId="0" borderId="200" xfId="0" applyNumberFormat="1" applyFont="1" applyFill="1" applyBorder="1" applyAlignment="1">
      <alignment horizontal="right" vertical="center" wrapText="1"/>
    </xf>
    <xf numFmtId="172" fontId="124" fillId="0" borderId="201" xfId="0" applyNumberFormat="1" applyFont="1" applyFill="1" applyBorder="1" applyAlignment="1">
      <alignment horizontal="right" vertical="center" wrapText="1"/>
    </xf>
    <xf numFmtId="0" fontId="124" fillId="0" borderId="201" xfId="0" applyFont="1" applyFill="1" applyBorder="1" applyAlignment="1">
      <alignment horizontal="right" vertical="center" wrapText="1"/>
    </xf>
    <xf numFmtId="172" fontId="124" fillId="0" borderId="202" xfId="0" applyNumberFormat="1" applyFont="1" applyFill="1" applyBorder="1" applyAlignment="1">
      <alignment horizontal="right" vertical="center" wrapText="1"/>
    </xf>
    <xf numFmtId="0" fontId="103" fillId="0" borderId="203" xfId="0" applyFont="1" applyFill="1" applyBorder="1" applyAlignment="1">
      <alignment horizontal="justify" vertical="center" wrapText="1"/>
    </xf>
    <xf numFmtId="4" fontId="103" fillId="0" borderId="204" xfId="1" applyNumberFormat="1" applyFont="1" applyFill="1" applyBorder="1" applyAlignment="1">
      <alignment horizontal="right" vertical="center" wrapText="1"/>
    </xf>
    <xf numFmtId="0" fontId="124" fillId="0" borderId="203" xfId="0" applyFont="1" applyFill="1" applyBorder="1" applyAlignment="1">
      <alignment horizontal="justify" vertical="center" wrapText="1"/>
    </xf>
    <xf numFmtId="4" fontId="124" fillId="0" borderId="204" xfId="1" applyNumberFormat="1" applyFont="1" applyFill="1" applyBorder="1" applyAlignment="1">
      <alignment horizontal="right" vertical="center" wrapText="1"/>
    </xf>
    <xf numFmtId="4" fontId="124" fillId="0" borderId="204" xfId="0" applyNumberFormat="1" applyFont="1" applyFill="1" applyBorder="1" applyAlignment="1">
      <alignment horizontal="right" vertical="center" wrapText="1"/>
    </xf>
    <xf numFmtId="4" fontId="124" fillId="0" borderId="204" xfId="1" applyNumberFormat="1" applyFont="1" applyFill="1" applyBorder="1" applyAlignment="1" applyProtection="1">
      <alignment horizontal="right" vertical="center" wrapText="1"/>
      <protection locked="0"/>
    </xf>
    <xf numFmtId="4" fontId="124" fillId="0" borderId="205" xfId="1" applyNumberFormat="1" applyFont="1" applyFill="1" applyBorder="1" applyAlignment="1" applyProtection="1">
      <alignment horizontal="right" vertical="center" wrapText="1"/>
      <protection locked="0"/>
    </xf>
    <xf numFmtId="0" fontId="124" fillId="0" borderId="203" xfId="0" applyFont="1" applyFill="1" applyBorder="1" applyAlignment="1">
      <alignment horizontal="left" vertical="center" wrapText="1"/>
    </xf>
    <xf numFmtId="4" fontId="103" fillId="0" borderId="204" xfId="1" applyNumberFormat="1" applyFont="1" applyFill="1" applyBorder="1" applyAlignment="1" applyProtection="1">
      <alignment horizontal="right" vertical="center" wrapText="1"/>
      <protection locked="0"/>
    </xf>
    <xf numFmtId="0" fontId="125" fillId="0" borderId="193" xfId="0" applyFont="1" applyFill="1" applyBorder="1" applyAlignment="1">
      <alignment horizontal="justify" vertical="center" wrapText="1"/>
    </xf>
    <xf numFmtId="43" fontId="87" fillId="0" borderId="206" xfId="1" applyFont="1" applyFill="1" applyBorder="1" applyAlignment="1">
      <alignment horizontal="right" vertical="center" wrapText="1"/>
    </xf>
    <xf numFmtId="43" fontId="87" fillId="0" borderId="207" xfId="1" applyFont="1" applyFill="1" applyBorder="1" applyAlignment="1">
      <alignment horizontal="right" vertical="center" wrapText="1"/>
    </xf>
    <xf numFmtId="0" fontId="125" fillId="0" borderId="207" xfId="0" applyFont="1" applyFill="1" applyBorder="1" applyAlignment="1">
      <alignment horizontal="right" vertical="center" wrapText="1"/>
    </xf>
    <xf numFmtId="43" fontId="87" fillId="0" borderId="202" xfId="1" applyFont="1" applyFill="1" applyBorder="1" applyAlignment="1">
      <alignment horizontal="right" vertical="center" wrapText="1"/>
    </xf>
    <xf numFmtId="0" fontId="125" fillId="10" borderId="208" xfId="0" applyFont="1" applyFill="1" applyBorder="1" applyAlignment="1">
      <alignment horizontal="justify" vertical="center" wrapText="1"/>
    </xf>
    <xf numFmtId="0" fontId="125" fillId="10" borderId="209" xfId="0" applyFont="1" applyFill="1" applyBorder="1" applyAlignment="1">
      <alignment horizontal="justify" vertical="center" wrapText="1"/>
    </xf>
    <xf numFmtId="0" fontId="125" fillId="10" borderId="210" xfId="0" applyFont="1" applyFill="1" applyBorder="1" applyAlignment="1">
      <alignment horizontal="justify" vertical="center" wrapText="1"/>
    </xf>
    <xf numFmtId="0" fontId="125" fillId="10" borderId="210" xfId="0" applyFont="1" applyFill="1" applyBorder="1" applyAlignment="1">
      <alignment horizontal="right" vertical="center" wrapText="1"/>
    </xf>
    <xf numFmtId="0" fontId="125" fillId="10" borderId="211" xfId="0" applyFont="1" applyFill="1" applyBorder="1" applyAlignment="1">
      <alignment horizontal="justify" vertical="center" wrapText="1"/>
    </xf>
    <xf numFmtId="0" fontId="125" fillId="10" borderId="0" xfId="0" applyFont="1" applyFill="1" applyAlignment="1">
      <alignment horizontal="justify" vertical="center" wrapText="1"/>
    </xf>
    <xf numFmtId="0" fontId="125" fillId="10" borderId="0" xfId="0" applyFont="1" applyFill="1" applyAlignment="1">
      <alignment horizontal="right" vertical="center" wrapText="1"/>
    </xf>
    <xf numFmtId="0" fontId="125" fillId="10" borderId="0" xfId="0" applyFont="1" applyFill="1" applyAlignment="1" applyProtection="1">
      <alignment horizontal="justify" vertical="center" wrapText="1"/>
      <protection locked="0"/>
    </xf>
    <xf numFmtId="0" fontId="125" fillId="10" borderId="0" xfId="0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10" borderId="0" xfId="0" applyFill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103" fillId="10" borderId="199" xfId="0" applyFont="1" applyFill="1" applyBorder="1" applyAlignment="1" applyProtection="1">
      <alignment horizontal="justify" vertical="center" wrapText="1"/>
    </xf>
    <xf numFmtId="172" fontId="124" fillId="10" borderId="200" xfId="0" applyNumberFormat="1" applyFont="1" applyFill="1" applyBorder="1" applyAlignment="1" applyProtection="1">
      <alignment horizontal="right" vertical="center" wrapText="1"/>
    </xf>
    <xf numFmtId="0" fontId="103" fillId="10" borderId="201" xfId="0" applyFont="1" applyFill="1" applyBorder="1" applyAlignment="1" applyProtection="1">
      <alignment horizontal="justify" vertical="center" wrapText="1"/>
    </xf>
    <xf numFmtId="172" fontId="124" fillId="10" borderId="215" xfId="0" applyNumberFormat="1" applyFont="1" applyFill="1" applyBorder="1" applyAlignment="1" applyProtection="1">
      <alignment horizontal="right" vertical="center" wrapText="1"/>
    </xf>
    <xf numFmtId="0" fontId="103" fillId="10" borderId="203" xfId="0" applyFont="1" applyFill="1" applyBorder="1" applyAlignment="1" applyProtection="1">
      <alignment horizontal="justify" vertical="center" wrapText="1"/>
    </xf>
    <xf numFmtId="43" fontId="124" fillId="10" borderId="204" xfId="1" applyFont="1" applyFill="1" applyBorder="1" applyAlignment="1" applyProtection="1">
      <alignment horizontal="right" vertical="center" wrapText="1"/>
    </xf>
    <xf numFmtId="0" fontId="103" fillId="10" borderId="204" xfId="0" applyFont="1" applyFill="1" applyBorder="1" applyAlignment="1" applyProtection="1">
      <alignment horizontal="justify" vertical="center" wrapText="1"/>
    </xf>
    <xf numFmtId="172" fontId="124" fillId="10" borderId="204" xfId="0" applyNumberFormat="1" applyFont="1" applyFill="1" applyBorder="1" applyAlignment="1" applyProtection="1">
      <alignment horizontal="right" vertical="center" wrapText="1"/>
    </xf>
    <xf numFmtId="172" fontId="124" fillId="10" borderId="205" xfId="0" applyNumberFormat="1" applyFont="1" applyFill="1" applyBorder="1" applyAlignment="1" applyProtection="1">
      <alignment horizontal="right" vertical="center" wrapText="1"/>
    </xf>
    <xf numFmtId="0" fontId="124" fillId="4" borderId="203" xfId="0" applyFont="1" applyFill="1" applyBorder="1" applyAlignment="1" applyProtection="1">
      <alignment horizontal="justify" vertical="center" wrapText="1"/>
    </xf>
    <xf numFmtId="43" fontId="103" fillId="4" borderId="204" xfId="1" applyFont="1" applyFill="1" applyBorder="1" applyAlignment="1" applyProtection="1">
      <alignment horizontal="right" vertical="center" wrapText="1"/>
    </xf>
    <xf numFmtId="0" fontId="124" fillId="4" borderId="204" xfId="0" applyFont="1" applyFill="1" applyBorder="1" applyAlignment="1" applyProtection="1">
      <alignment horizontal="justify" vertical="center" wrapText="1"/>
    </xf>
    <xf numFmtId="43" fontId="103" fillId="4" borderId="205" xfId="1" applyFont="1" applyFill="1" applyBorder="1" applyAlignment="1" applyProtection="1">
      <alignment horizontal="right" vertical="center" wrapText="1"/>
    </xf>
    <xf numFmtId="0" fontId="124" fillId="10" borderId="203" xfId="0" applyFont="1" applyFill="1" applyBorder="1" applyAlignment="1" applyProtection="1">
      <alignment horizontal="justify" vertical="center" wrapText="1"/>
    </xf>
    <xf numFmtId="43" fontId="124" fillId="10" borderId="204" xfId="1" applyFont="1" applyFill="1" applyBorder="1" applyAlignment="1" applyProtection="1">
      <alignment horizontal="right" vertical="center" wrapText="1"/>
      <protection locked="0"/>
    </xf>
    <xf numFmtId="0" fontId="124" fillId="10" borderId="204" xfId="0" applyFont="1" applyFill="1" applyBorder="1" applyAlignment="1" applyProtection="1">
      <alignment horizontal="justify" vertical="center" wrapText="1"/>
    </xf>
    <xf numFmtId="43" fontId="124" fillId="10" borderId="205" xfId="1" applyFont="1" applyFill="1" applyBorder="1" applyAlignment="1" applyProtection="1">
      <alignment horizontal="right" vertical="center" wrapText="1"/>
      <protection locked="0"/>
    </xf>
    <xf numFmtId="0" fontId="124" fillId="4" borderId="203" xfId="0" applyFont="1" applyFill="1" applyBorder="1" applyAlignment="1" applyProtection="1">
      <alignment horizontal="left" vertical="center" wrapText="1"/>
    </xf>
    <xf numFmtId="43" fontId="103" fillId="4" borderId="204" xfId="1" applyFont="1" applyFill="1" applyBorder="1" applyAlignment="1" applyProtection="1">
      <alignment horizontal="right" vertical="center" wrapText="1"/>
      <protection locked="0"/>
    </xf>
    <xf numFmtId="43" fontId="103" fillId="4" borderId="205" xfId="1" applyFont="1" applyFill="1" applyBorder="1" applyAlignment="1" applyProtection="1">
      <alignment horizontal="right" vertical="center" wrapText="1"/>
      <protection locked="0"/>
    </xf>
    <xf numFmtId="0" fontId="128" fillId="10" borderId="193" xfId="0" applyFont="1" applyFill="1" applyBorder="1" applyAlignment="1" applyProtection="1">
      <alignment horizontal="justify" vertical="center" wrapText="1"/>
    </xf>
    <xf numFmtId="43" fontId="124" fillId="10" borderId="206" xfId="1" applyFont="1" applyFill="1" applyBorder="1" applyAlignment="1" applyProtection="1">
      <alignment horizontal="right" vertical="center" wrapText="1"/>
    </xf>
    <xf numFmtId="0" fontId="128" fillId="10" borderId="207" xfId="0" applyFont="1" applyFill="1" applyBorder="1" applyAlignment="1" applyProtection="1">
      <alignment horizontal="justify" vertical="center" wrapText="1"/>
    </xf>
    <xf numFmtId="43" fontId="124" fillId="10" borderId="202" xfId="1" applyFont="1" applyFill="1" applyBorder="1" applyAlignment="1" applyProtection="1">
      <alignment horizontal="right" vertical="center" wrapText="1"/>
    </xf>
    <xf numFmtId="0" fontId="103" fillId="4" borderId="193" xfId="0" applyFont="1" applyFill="1" applyBorder="1" applyAlignment="1" applyProtection="1">
      <alignment horizontal="justify" vertical="center" wrapText="1"/>
    </xf>
    <xf numFmtId="0" fontId="103" fillId="4" borderId="207" xfId="0" applyFont="1" applyFill="1" applyBorder="1" applyAlignment="1" applyProtection="1">
      <alignment horizontal="justify" vertical="center" wrapText="1"/>
    </xf>
    <xf numFmtId="0" fontId="128" fillId="10" borderId="133" xfId="0" applyFont="1" applyFill="1" applyBorder="1" applyAlignment="1" applyProtection="1">
      <alignment horizontal="left" vertical="center"/>
    </xf>
    <xf numFmtId="43" fontId="124" fillId="10" borderId="0" xfId="1" applyFont="1" applyFill="1" applyBorder="1" applyAlignment="1" applyProtection="1">
      <alignment horizontal="right" vertical="center" wrapText="1"/>
    </xf>
    <xf numFmtId="0" fontId="128" fillId="10" borderId="206" xfId="0" applyFont="1" applyFill="1" applyBorder="1" applyAlignment="1" applyProtection="1">
      <alignment horizontal="justify" vertical="center" wrapText="1"/>
    </xf>
    <xf numFmtId="0" fontId="103" fillId="10" borderId="216" xfId="0" applyFont="1" applyFill="1" applyBorder="1" applyAlignment="1" applyProtection="1">
      <alignment horizontal="justify" vertical="center" wrapText="1"/>
    </xf>
    <xf numFmtId="43" fontId="124" fillId="10" borderId="217" xfId="1" applyFont="1" applyFill="1" applyBorder="1" applyAlignment="1" applyProtection="1">
      <alignment horizontal="right" vertical="center" wrapText="1"/>
    </xf>
    <xf numFmtId="43" fontId="124" fillId="10" borderId="218" xfId="1" applyFont="1" applyFill="1" applyBorder="1" applyAlignment="1" applyProtection="1">
      <alignment horizontal="right" vertical="center" wrapText="1"/>
    </xf>
    <xf numFmtId="0" fontId="124" fillId="10" borderId="216" xfId="0" applyFont="1" applyFill="1" applyBorder="1" applyAlignment="1" applyProtection="1">
      <alignment horizontal="justify" vertical="center" wrapText="1"/>
    </xf>
    <xf numFmtId="43" fontId="124" fillId="10" borderId="217" xfId="1" applyFont="1" applyFill="1" applyBorder="1" applyAlignment="1" applyProtection="1">
      <alignment horizontal="right" vertical="center" wrapText="1"/>
      <protection locked="0"/>
    </xf>
    <xf numFmtId="43" fontId="124" fillId="10" borderId="218" xfId="1" applyFont="1" applyFill="1" applyBorder="1" applyAlignment="1" applyProtection="1">
      <alignment horizontal="right" vertical="center" wrapText="1"/>
      <protection locked="0"/>
    </xf>
    <xf numFmtId="0" fontId="124" fillId="10" borderId="219" xfId="0" applyFont="1" applyFill="1" applyBorder="1" applyAlignment="1" applyProtection="1">
      <alignment horizontal="justify" vertical="center" wrapText="1"/>
    </xf>
    <xf numFmtId="0" fontId="103" fillId="4" borderId="220" xfId="0" applyFont="1" applyFill="1" applyBorder="1" applyAlignment="1" applyProtection="1">
      <alignment horizontal="justify" vertical="center" wrapText="1"/>
    </xf>
    <xf numFmtId="43" fontId="103" fillId="4" borderId="220" xfId="1" applyFont="1" applyFill="1" applyBorder="1" applyAlignment="1" applyProtection="1">
      <alignment horizontal="right" vertical="center" wrapText="1"/>
    </xf>
    <xf numFmtId="43" fontId="103" fillId="4" borderId="221" xfId="1" applyFont="1" applyFill="1" applyBorder="1" applyAlignment="1" applyProtection="1">
      <alignment horizontal="right" vertical="center" wrapText="1"/>
    </xf>
    <xf numFmtId="0" fontId="103" fillId="4" borderId="222" xfId="0" applyFont="1" applyFill="1" applyBorder="1" applyAlignment="1" applyProtection="1">
      <alignment horizontal="justify" vertical="center" wrapText="1"/>
    </xf>
    <xf numFmtId="0" fontId="103" fillId="10" borderId="207" xfId="0" applyFont="1" applyFill="1" applyBorder="1" applyAlignment="1" applyProtection="1">
      <alignment horizontal="justify" vertical="center" wrapText="1"/>
    </xf>
    <xf numFmtId="0" fontId="128" fillId="0" borderId="193" xfId="0" applyFont="1" applyFill="1" applyBorder="1" applyAlignment="1" applyProtection="1">
      <alignment horizontal="justify" vertical="center" wrapText="1"/>
    </xf>
    <xf numFmtId="43" fontId="124" fillId="0" borderId="206" xfId="1" applyFont="1" applyFill="1" applyBorder="1" applyAlignment="1" applyProtection="1">
      <alignment horizontal="right" vertical="center" wrapText="1"/>
    </xf>
    <xf numFmtId="0" fontId="124" fillId="0" borderId="204" xfId="0" applyFont="1" applyFill="1" applyBorder="1" applyAlignment="1" applyProtection="1">
      <alignment horizontal="justify" vertical="center" wrapText="1"/>
    </xf>
    <xf numFmtId="43" fontId="124" fillId="0" borderId="204" xfId="1" applyFont="1" applyFill="1" applyBorder="1" applyAlignment="1" applyProtection="1">
      <alignment horizontal="right" vertical="center" wrapText="1"/>
      <protection locked="0"/>
    </xf>
    <xf numFmtId="0" fontId="128" fillId="10" borderId="223" xfId="0" applyFont="1" applyFill="1" applyBorder="1" applyAlignment="1" applyProtection="1">
      <alignment horizontal="justify" vertical="center" wrapText="1"/>
    </xf>
    <xf numFmtId="43" fontId="124" fillId="10" borderId="223" xfId="1" applyFont="1" applyFill="1" applyBorder="1" applyAlignment="1" applyProtection="1">
      <alignment horizontal="right" vertical="center" wrapText="1"/>
    </xf>
    <xf numFmtId="43" fontId="124" fillId="10" borderId="224" xfId="1" applyFont="1" applyFill="1" applyBorder="1" applyAlignment="1" applyProtection="1">
      <alignment horizontal="right" vertical="center" wrapText="1"/>
    </xf>
    <xf numFmtId="0" fontId="125" fillId="10" borderId="193" xfId="0" applyFont="1" applyFill="1" applyBorder="1" applyAlignment="1" applyProtection="1">
      <alignment horizontal="justify" vertical="center" wrapText="1"/>
    </xf>
    <xf numFmtId="43" fontId="87" fillId="10" borderId="206" xfId="1" applyFont="1" applyFill="1" applyBorder="1" applyAlignment="1" applyProtection="1">
      <alignment horizontal="right" vertical="center" wrapText="1"/>
    </xf>
    <xf numFmtId="0" fontId="125" fillId="10" borderId="207" xfId="0" applyFont="1" applyFill="1" applyBorder="1" applyAlignment="1" applyProtection="1">
      <alignment horizontal="justify" vertical="center" wrapText="1"/>
    </xf>
    <xf numFmtId="43" fontId="87" fillId="10" borderId="202" xfId="1" applyFont="1" applyFill="1" applyBorder="1" applyAlignment="1" applyProtection="1">
      <alignment horizontal="right" vertical="center" wrapText="1"/>
    </xf>
    <xf numFmtId="0" fontId="125" fillId="10" borderId="208" xfId="0" applyFont="1" applyFill="1" applyBorder="1" applyAlignment="1" applyProtection="1">
      <alignment horizontal="justify" vertical="center" wrapText="1"/>
    </xf>
    <xf numFmtId="0" fontId="125" fillId="10" borderId="209" xfId="0" applyFont="1" applyFill="1" applyBorder="1" applyAlignment="1" applyProtection="1">
      <alignment horizontal="justify" vertical="center" wrapText="1"/>
    </xf>
    <xf numFmtId="0" fontId="125" fillId="10" borderId="210" xfId="0" applyFont="1" applyFill="1" applyBorder="1" applyAlignment="1" applyProtection="1">
      <alignment horizontal="justify" vertical="center" wrapText="1"/>
    </xf>
    <xf numFmtId="0" fontId="125" fillId="10" borderId="211" xfId="0" applyFont="1" applyFill="1" applyBorder="1" applyAlignment="1" applyProtection="1">
      <alignment horizontal="justify" vertical="center" wrapText="1"/>
    </xf>
    <xf numFmtId="0" fontId="125" fillId="10" borderId="0" xfId="0" applyFont="1" applyFill="1" applyBorder="1" applyAlignment="1" applyProtection="1">
      <alignment horizontal="justify" vertical="center" wrapText="1"/>
    </xf>
    <xf numFmtId="0" fontId="125" fillId="10" borderId="0" xfId="0" applyFont="1" applyFill="1" applyBorder="1" applyAlignment="1" applyProtection="1">
      <alignment horizontal="justify" vertical="center" wrapText="1"/>
      <protection locked="0"/>
    </xf>
    <xf numFmtId="0" fontId="129" fillId="0" borderId="0" xfId="42" applyFont="1"/>
    <xf numFmtId="0" fontId="1" fillId="0" borderId="0" xfId="42"/>
    <xf numFmtId="0" fontId="130" fillId="2" borderId="4" xfId="42" applyFont="1" applyFill="1" applyBorder="1" applyAlignment="1">
      <alignment vertical="center"/>
    </xf>
    <xf numFmtId="0" fontId="130" fillId="2" borderId="0" xfId="42" applyFont="1" applyFill="1" applyBorder="1" applyAlignment="1">
      <alignment vertical="center"/>
    </xf>
    <xf numFmtId="0" fontId="130" fillId="2" borderId="7" xfId="42" applyFont="1" applyFill="1" applyBorder="1" applyAlignment="1">
      <alignment vertical="center"/>
    </xf>
    <xf numFmtId="0" fontId="130" fillId="2" borderId="8" xfId="42" applyFont="1" applyFill="1" applyBorder="1" applyAlignment="1">
      <alignment vertical="center"/>
    </xf>
    <xf numFmtId="0" fontId="130" fillId="2" borderId="9" xfId="42" applyFont="1" applyFill="1" applyBorder="1" applyAlignment="1">
      <alignment vertical="center"/>
    </xf>
    <xf numFmtId="0" fontId="80" fillId="2" borderId="0" xfId="42" applyFont="1" applyFill="1" applyAlignment="1">
      <alignment horizontal="right" vertical="center"/>
    </xf>
    <xf numFmtId="0" fontId="80" fillId="2" borderId="0" xfId="42" applyFont="1" applyFill="1" applyAlignment="1">
      <alignment vertical="center"/>
    </xf>
    <xf numFmtId="0" fontId="30" fillId="4" borderId="23" xfId="42" applyFont="1" applyFill="1" applyBorder="1" applyAlignment="1">
      <alignment horizontal="center" vertical="center" wrapText="1"/>
    </xf>
    <xf numFmtId="0" fontId="73" fillId="4" borderId="23" xfId="42" applyFont="1" applyFill="1" applyBorder="1" applyAlignment="1">
      <alignment horizontal="center" vertical="center"/>
    </xf>
    <xf numFmtId="0" fontId="130" fillId="2" borderId="0" xfId="42" applyFont="1" applyFill="1" applyBorder="1" applyAlignment="1">
      <alignment horizontal="center" vertical="center" wrapText="1"/>
    </xf>
    <xf numFmtId="0" fontId="79" fillId="2" borderId="231" xfId="42" applyFont="1" applyFill="1" applyBorder="1" applyAlignment="1">
      <alignment horizontal="center" vertical="center"/>
    </xf>
    <xf numFmtId="0" fontId="79" fillId="2" borderId="232" xfId="42" applyFont="1" applyFill="1" applyBorder="1" applyAlignment="1">
      <alignment horizontal="center" vertical="center"/>
    </xf>
    <xf numFmtId="0" fontId="79" fillId="2" borderId="233" xfId="42" applyFont="1" applyFill="1" applyBorder="1" applyAlignment="1">
      <alignment horizontal="center" vertical="center"/>
    </xf>
    <xf numFmtId="4" fontId="79" fillId="2" borderId="233" xfId="42" applyNumberFormat="1" applyFont="1" applyFill="1" applyBorder="1" applyAlignment="1">
      <alignment horizontal="right" vertical="center"/>
    </xf>
    <xf numFmtId="0" fontId="71" fillId="2" borderId="231" xfId="42" applyFont="1" applyFill="1" applyBorder="1" applyAlignment="1">
      <alignment horizontal="left" vertical="center"/>
    </xf>
    <xf numFmtId="0" fontId="71" fillId="2" borderId="232" xfId="42" applyFont="1" applyFill="1" applyBorder="1" applyAlignment="1">
      <alignment horizontal="left" vertical="center"/>
    </xf>
    <xf numFmtId="4" fontId="71" fillId="4" borderId="233" xfId="42" applyNumberFormat="1" applyFont="1" applyFill="1" applyBorder="1" applyAlignment="1">
      <alignment horizontal="right" vertical="center"/>
    </xf>
    <xf numFmtId="0" fontId="79" fillId="2" borderId="235" xfId="42" applyFont="1" applyFill="1" applyBorder="1" applyAlignment="1">
      <alignment horizontal="center" vertical="center"/>
    </xf>
    <xf numFmtId="0" fontId="79" fillId="2" borderId="118" xfId="42" applyFont="1" applyFill="1" applyBorder="1" applyAlignment="1">
      <alignment horizontal="center" vertical="center"/>
    </xf>
    <xf numFmtId="0" fontId="79" fillId="2" borderId="118" xfId="42" applyFont="1" applyFill="1" applyBorder="1" applyAlignment="1">
      <alignment horizontal="right" vertical="center"/>
    </xf>
    <xf numFmtId="0" fontId="79" fillId="2" borderId="125" xfId="42" applyFont="1" applyFill="1" applyBorder="1" applyAlignment="1">
      <alignment horizontal="right" vertical="center"/>
    </xf>
    <xf numFmtId="4" fontId="71" fillId="2" borderId="233" xfId="42" applyNumberFormat="1" applyFont="1" applyFill="1" applyBorder="1" applyAlignment="1">
      <alignment horizontal="right" vertical="center"/>
    </xf>
    <xf numFmtId="4" fontId="79" fillId="2" borderId="233" xfId="42" applyNumberFormat="1" applyFont="1" applyFill="1" applyBorder="1" applyAlignment="1">
      <alignment horizontal="right" vertical="center" wrapText="1"/>
    </xf>
    <xf numFmtId="0" fontId="71" fillId="4" borderId="233" xfId="42" applyFont="1" applyFill="1" applyBorder="1" applyAlignment="1">
      <alignment horizontal="right" vertical="center"/>
    </xf>
    <xf numFmtId="0" fontId="71" fillId="4" borderId="233" xfId="42" applyFont="1" applyFill="1" applyBorder="1" applyAlignment="1">
      <alignment horizontal="right" vertical="center" wrapText="1"/>
    </xf>
    <xf numFmtId="0" fontId="130" fillId="4" borderId="32" xfId="42" applyFont="1" applyFill="1" applyBorder="1" applyAlignment="1">
      <alignment horizontal="right" vertical="center"/>
    </xf>
    <xf numFmtId="0" fontId="130" fillId="2" borderId="0" xfId="42" applyFont="1" applyFill="1" applyAlignment="1">
      <alignment horizontal="center" vertical="center"/>
    </xf>
    <xf numFmtId="0" fontId="130" fillId="2" borderId="237" xfId="42" applyFont="1" applyFill="1" applyBorder="1" applyAlignment="1">
      <alignment vertical="center"/>
    </xf>
    <xf numFmtId="0" fontId="130" fillId="4" borderId="22" xfId="42" applyFont="1" applyFill="1" applyBorder="1" applyAlignment="1">
      <alignment horizontal="center" vertical="center" wrapText="1"/>
    </xf>
    <xf numFmtId="0" fontId="130" fillId="4" borderId="23" xfId="42" applyFont="1" applyFill="1" applyBorder="1" applyAlignment="1">
      <alignment horizontal="center" vertical="center" wrapText="1"/>
    </xf>
    <xf numFmtId="49" fontId="71" fillId="2" borderId="231" xfId="42" applyNumberFormat="1" applyFont="1" applyFill="1" applyBorder="1" applyAlignment="1">
      <alignment horizontal="center" vertical="center"/>
    </xf>
    <xf numFmtId="49" fontId="71" fillId="2" borderId="233" xfId="42" applyNumberFormat="1" applyFont="1" applyFill="1" applyBorder="1" applyAlignment="1">
      <alignment horizontal="center" vertical="center"/>
    </xf>
    <xf numFmtId="2" fontId="79" fillId="2" borderId="233" xfId="42" applyNumberFormat="1" applyFont="1" applyFill="1" applyBorder="1" applyAlignment="1">
      <alignment horizontal="right" vertical="center"/>
    </xf>
    <xf numFmtId="2" fontId="71" fillId="2" borderId="233" xfId="42" applyNumberFormat="1" applyFont="1" applyFill="1" applyBorder="1" applyAlignment="1">
      <alignment horizontal="right" vertical="center"/>
    </xf>
    <xf numFmtId="2" fontId="79" fillId="2" borderId="233" xfId="42" applyNumberFormat="1" applyFont="1" applyFill="1" applyBorder="1" applyAlignment="1">
      <alignment horizontal="right" vertical="center" wrapText="1"/>
    </xf>
    <xf numFmtId="0" fontId="79" fillId="4" borderId="233" xfId="42" applyFont="1" applyFill="1" applyBorder="1" applyAlignment="1">
      <alignment horizontal="right" vertical="center"/>
    </xf>
    <xf numFmtId="4" fontId="130" fillId="4" borderId="32" xfId="42" applyNumberFormat="1" applyFont="1" applyFill="1" applyBorder="1" applyAlignment="1">
      <alignment horizontal="right" vertical="center"/>
    </xf>
    <xf numFmtId="0" fontId="132" fillId="3" borderId="177" xfId="0" applyFont="1" applyFill="1" applyBorder="1" applyAlignment="1">
      <alignment horizontal="center" vertical="center" wrapText="1"/>
    </xf>
    <xf numFmtId="0" fontId="132" fillId="0" borderId="180" xfId="0" applyFont="1" applyBorder="1" applyAlignment="1">
      <alignment vertical="center" wrapText="1"/>
    </xf>
    <xf numFmtId="0" fontId="133" fillId="0" borderId="180" xfId="0" applyFont="1" applyBorder="1" applyAlignment="1">
      <alignment horizontal="left" vertical="center" wrapText="1" indent="1"/>
    </xf>
    <xf numFmtId="0" fontId="132" fillId="3" borderId="184" xfId="0" applyFont="1" applyFill="1" applyBorder="1" applyAlignment="1">
      <alignment vertical="center"/>
    </xf>
    <xf numFmtId="0" fontId="132" fillId="3" borderId="174" xfId="0" applyFont="1" applyFill="1" applyBorder="1" applyAlignment="1">
      <alignment horizontal="center" vertical="center" wrapText="1"/>
    </xf>
    <xf numFmtId="0" fontId="132" fillId="3" borderId="182" xfId="0" applyFont="1" applyFill="1" applyBorder="1" applyAlignment="1">
      <alignment horizontal="center" vertical="center"/>
    </xf>
    <xf numFmtId="0" fontId="132" fillId="3" borderId="177" xfId="0" applyFont="1" applyFill="1" applyBorder="1" applyAlignment="1">
      <alignment horizontal="center" vertical="center"/>
    </xf>
    <xf numFmtId="0" fontId="103" fillId="0" borderId="0" xfId="0" applyFont="1" applyFill="1" applyBorder="1" applyAlignment="1" applyProtection="1">
      <alignment vertical="center"/>
    </xf>
    <xf numFmtId="0" fontId="103" fillId="0" borderId="0" xfId="0" applyFont="1" applyFill="1" applyBorder="1" applyAlignment="1" applyProtection="1">
      <alignment vertical="center"/>
      <protection locked="0"/>
    </xf>
    <xf numFmtId="1" fontId="3" fillId="0" borderId="0" xfId="166" applyNumberFormat="1" applyFont="1" applyFill="1" applyBorder="1" applyAlignment="1" applyProtection="1">
      <alignment vertical="center"/>
    </xf>
    <xf numFmtId="1" fontId="5" fillId="8" borderId="0" xfId="166" applyNumberFormat="1" applyFont="1" applyFill="1" applyBorder="1" applyAlignment="1" applyProtection="1">
      <alignment vertical="center"/>
      <protection locked="0"/>
    </xf>
    <xf numFmtId="1" fontId="9" fillId="0" borderId="0" xfId="166" applyNumberFormat="1" applyFont="1" applyFill="1" applyBorder="1" applyAlignment="1" applyProtection="1">
      <alignment horizontal="center" vertical="center"/>
    </xf>
    <xf numFmtId="1" fontId="48" fillId="0" borderId="17" xfId="166" applyNumberFormat="1" applyFont="1" applyFill="1" applyBorder="1" applyAlignment="1" applyProtection="1">
      <alignment horizontal="left" vertical="center" wrapText="1"/>
    </xf>
    <xf numFmtId="1" fontId="48" fillId="2" borderId="17" xfId="166" applyNumberFormat="1" applyFont="1" applyFill="1" applyBorder="1" applyAlignment="1" applyProtection="1">
      <alignment horizontal="left" vertical="center" wrapText="1"/>
    </xf>
    <xf numFmtId="1" fontId="20" fillId="0" borderId="0" xfId="166" applyNumberFormat="1" applyFont="1" applyFill="1" applyBorder="1" applyAlignment="1" applyProtection="1">
      <alignment vertical="center"/>
    </xf>
    <xf numFmtId="1" fontId="33" fillId="0" borderId="0" xfId="171" applyNumberFormat="1" applyFont="1"/>
    <xf numFmtId="1" fontId="4" fillId="8" borderId="0" xfId="166" applyNumberFormat="1" applyFont="1" applyFill="1" applyBorder="1" applyAlignment="1" applyProtection="1">
      <alignment horizontal="center" vertical="center"/>
    </xf>
    <xf numFmtId="1" fontId="3" fillId="0" borderId="0" xfId="166" applyNumberFormat="1" applyFont="1" applyFill="1" applyBorder="1" applyAlignment="1" applyProtection="1">
      <alignment vertical="center"/>
      <protection locked="0"/>
    </xf>
    <xf numFmtId="1" fontId="4" fillId="0" borderId="0" xfId="166" applyNumberFormat="1" applyFont="1" applyFill="1" applyBorder="1" applyAlignment="1" applyProtection="1">
      <alignment horizontal="center" vertical="center"/>
      <protection locked="0"/>
    </xf>
    <xf numFmtId="1" fontId="22" fillId="0" borderId="17" xfId="166" applyNumberFormat="1" applyFont="1" applyFill="1" applyBorder="1" applyAlignment="1" applyProtection="1">
      <alignment horizontal="left" vertical="center"/>
    </xf>
    <xf numFmtId="1" fontId="48" fillId="9" borderId="17" xfId="166" applyNumberFormat="1" applyFont="1" applyFill="1" applyBorder="1" applyAlignment="1" applyProtection="1">
      <alignment horizontal="left" vertical="center" wrapText="1"/>
    </xf>
    <xf numFmtId="168" fontId="47" fillId="6" borderId="16" xfId="166" applyNumberFormat="1" applyFont="1" applyFill="1" applyBorder="1" applyAlignment="1" applyProtection="1">
      <alignment horizontal="left" vertical="center" wrapText="1"/>
    </xf>
    <xf numFmtId="168" fontId="47" fillId="6" borderId="17" xfId="166" applyNumberFormat="1" applyFont="1" applyFill="1" applyBorder="1" applyAlignment="1" applyProtection="1">
      <alignment horizontal="left" vertical="center" wrapText="1"/>
    </xf>
    <xf numFmtId="1" fontId="47" fillId="6" borderId="17" xfId="166" applyNumberFormat="1" applyFont="1" applyFill="1" applyBorder="1" applyAlignment="1" applyProtection="1">
      <alignment horizontal="left" vertical="center" wrapText="1"/>
    </xf>
    <xf numFmtId="0" fontId="22" fillId="6" borderId="17" xfId="166" applyFont="1" applyFill="1" applyBorder="1" applyAlignment="1" applyProtection="1">
      <alignment horizontal="left" vertical="center" wrapText="1"/>
    </xf>
    <xf numFmtId="43" fontId="4" fillId="6" borderId="17" xfId="1" applyFont="1" applyFill="1" applyBorder="1" applyAlignment="1" applyProtection="1">
      <alignment horizontal="right" vertical="center"/>
    </xf>
    <xf numFmtId="43" fontId="4" fillId="6" borderId="18" xfId="1" applyFont="1" applyFill="1" applyBorder="1" applyAlignment="1" applyProtection="1">
      <alignment horizontal="right" vertical="center"/>
    </xf>
    <xf numFmtId="168" fontId="47" fillId="7" borderId="16" xfId="166" applyNumberFormat="1" applyFont="1" applyFill="1" applyBorder="1" applyAlignment="1" applyProtection="1">
      <alignment horizontal="left" vertical="center" wrapText="1"/>
    </xf>
    <xf numFmtId="168" fontId="47" fillId="7" borderId="17" xfId="166" applyNumberFormat="1" applyFont="1" applyFill="1" applyBorder="1" applyAlignment="1" applyProtection="1">
      <alignment horizontal="left" vertical="center" wrapText="1"/>
    </xf>
    <xf numFmtId="1" fontId="47" fillId="7" borderId="17" xfId="166" applyNumberFormat="1" applyFont="1" applyFill="1" applyBorder="1" applyAlignment="1" applyProtection="1">
      <alignment horizontal="left" vertical="center" wrapText="1"/>
    </xf>
    <xf numFmtId="0" fontId="22" fillId="7" borderId="17" xfId="166" applyFont="1" applyFill="1" applyBorder="1" applyAlignment="1" applyProtection="1">
      <alignment horizontal="left" vertical="center" wrapText="1"/>
    </xf>
    <xf numFmtId="168" fontId="47" fillId="12" borderId="106" xfId="166" applyNumberFormat="1" applyFont="1" applyFill="1" applyBorder="1" applyAlignment="1" applyProtection="1">
      <alignment horizontal="left" vertical="center" wrapText="1"/>
    </xf>
    <xf numFmtId="168" fontId="47" fillId="12" borderId="107" xfId="166" applyNumberFormat="1" applyFont="1" applyFill="1" applyBorder="1" applyAlignment="1" applyProtection="1">
      <alignment horizontal="left" vertical="center" wrapText="1"/>
    </xf>
    <xf numFmtId="1" fontId="47" fillId="12" borderId="107" xfId="166" applyNumberFormat="1" applyFont="1" applyFill="1" applyBorder="1" applyAlignment="1" applyProtection="1">
      <alignment horizontal="left" vertical="center" wrapText="1"/>
    </xf>
    <xf numFmtId="0" fontId="22" fillId="12" borderId="107" xfId="166" applyFont="1" applyFill="1" applyBorder="1" applyAlignment="1" applyProtection="1">
      <alignment horizontal="left" vertical="center" wrapText="1"/>
    </xf>
    <xf numFmtId="43" fontId="4" fillId="12" borderId="107" xfId="1" applyFont="1" applyFill="1" applyBorder="1" applyAlignment="1" applyProtection="1">
      <alignment horizontal="right" vertical="center"/>
    </xf>
    <xf numFmtId="0" fontId="4" fillId="0" borderId="0" xfId="166" applyFont="1" applyFill="1" applyBorder="1" applyAlignment="1" applyProtection="1">
      <alignment horizontal="center" vertical="center" wrapText="1"/>
    </xf>
    <xf numFmtId="0" fontId="4" fillId="8" borderId="53" xfId="166" applyFont="1" applyFill="1" applyBorder="1" applyAlignment="1" applyProtection="1">
      <alignment horizontal="center" vertical="center" wrapText="1"/>
    </xf>
    <xf numFmtId="0" fontId="22" fillId="7" borderId="17" xfId="166" applyFont="1" applyFill="1" applyBorder="1" applyAlignment="1" applyProtection="1">
      <alignment horizontal="left" vertical="center"/>
    </xf>
    <xf numFmtId="1" fontId="22" fillId="7" borderId="17" xfId="166" applyNumberFormat="1" applyFont="1" applyFill="1" applyBorder="1" applyAlignment="1" applyProtection="1">
      <alignment horizontal="left" vertical="center"/>
    </xf>
    <xf numFmtId="43" fontId="42" fillId="7" borderId="17" xfId="1" applyFont="1" applyFill="1" applyBorder="1" applyAlignment="1" applyProtection="1">
      <alignment horizontal="right" vertical="center"/>
    </xf>
    <xf numFmtId="43" fontId="42" fillId="7" borderId="18" xfId="1" applyFont="1" applyFill="1" applyBorder="1" applyAlignment="1" applyProtection="1">
      <alignment horizontal="right" vertical="center"/>
    </xf>
    <xf numFmtId="0" fontId="22" fillId="6" borderId="17" xfId="166" applyFont="1" applyFill="1" applyBorder="1" applyAlignment="1" applyProtection="1">
      <alignment horizontal="justify" vertical="center" wrapText="1"/>
    </xf>
    <xf numFmtId="0" fontId="22" fillId="6" borderId="17" xfId="166" applyFont="1" applyFill="1" applyBorder="1" applyAlignment="1" applyProtection="1">
      <alignment horizontal="left" vertical="center"/>
    </xf>
    <xf numFmtId="1" fontId="22" fillId="6" borderId="17" xfId="166" applyNumberFormat="1" applyFont="1" applyFill="1" applyBorder="1" applyAlignment="1" applyProtection="1">
      <alignment horizontal="left" vertical="center"/>
    </xf>
    <xf numFmtId="168" fontId="47" fillId="13" borderId="16" xfId="166" applyNumberFormat="1" applyFont="1" applyFill="1" applyBorder="1" applyAlignment="1" applyProtection="1">
      <alignment horizontal="left" vertical="center" wrapText="1"/>
    </xf>
    <xf numFmtId="168" fontId="47" fillId="13" borderId="17" xfId="166" applyNumberFormat="1" applyFont="1" applyFill="1" applyBorder="1" applyAlignment="1" applyProtection="1">
      <alignment horizontal="left" vertical="center" wrapText="1"/>
    </xf>
    <xf numFmtId="1" fontId="47" fillId="13" borderId="17" xfId="166" applyNumberFormat="1" applyFont="1" applyFill="1" applyBorder="1" applyAlignment="1" applyProtection="1">
      <alignment horizontal="left" vertical="center" wrapText="1"/>
    </xf>
    <xf numFmtId="0" fontId="22" fillId="13" borderId="17" xfId="166" applyFont="1" applyFill="1" applyBorder="1" applyAlignment="1" applyProtection="1">
      <alignment horizontal="left" vertical="center" wrapText="1"/>
    </xf>
    <xf numFmtId="43" fontId="4" fillId="13" borderId="17" xfId="1" applyFont="1" applyFill="1" applyBorder="1" applyAlignment="1" applyProtection="1">
      <alignment horizontal="right" vertical="center"/>
    </xf>
    <xf numFmtId="43" fontId="4" fillId="13" borderId="18" xfId="1" applyFont="1" applyFill="1" applyBorder="1" applyAlignment="1" applyProtection="1">
      <alignment horizontal="right" vertical="center"/>
    </xf>
    <xf numFmtId="168" fontId="47" fillId="14" borderId="16" xfId="166" applyNumberFormat="1" applyFont="1" applyFill="1" applyBorder="1" applyAlignment="1" applyProtection="1">
      <alignment horizontal="left" vertical="center" wrapText="1"/>
    </xf>
    <xf numFmtId="168" fontId="47" fillId="14" borderId="17" xfId="166" applyNumberFormat="1" applyFont="1" applyFill="1" applyBorder="1" applyAlignment="1" applyProtection="1">
      <alignment horizontal="left" vertical="center" wrapText="1"/>
    </xf>
    <xf numFmtId="1" fontId="47" fillId="14" borderId="17" xfId="166" applyNumberFormat="1" applyFont="1" applyFill="1" applyBorder="1" applyAlignment="1" applyProtection="1">
      <alignment horizontal="left" vertical="center" wrapText="1"/>
    </xf>
    <xf numFmtId="0" fontId="22" fillId="14" borderId="17" xfId="166" applyFont="1" applyFill="1" applyBorder="1" applyAlignment="1" applyProtection="1">
      <alignment horizontal="left" vertical="center" wrapText="1"/>
    </xf>
    <xf numFmtId="43" fontId="4" fillId="14" borderId="17" xfId="1" applyFont="1" applyFill="1" applyBorder="1" applyAlignment="1" applyProtection="1">
      <alignment horizontal="right" vertical="center"/>
    </xf>
    <xf numFmtId="43" fontId="4" fillId="14" borderId="18" xfId="1" applyFont="1" applyFill="1" applyBorder="1" applyAlignment="1" applyProtection="1">
      <alignment horizontal="right" vertical="center"/>
    </xf>
    <xf numFmtId="168" fontId="48" fillId="15" borderId="16" xfId="166" applyNumberFormat="1" applyFont="1" applyFill="1" applyBorder="1" applyAlignment="1" applyProtection="1">
      <alignment horizontal="left" vertical="center" wrapText="1"/>
    </xf>
    <xf numFmtId="168" fontId="48" fillId="15" borderId="17" xfId="166" applyNumberFormat="1" applyFont="1" applyFill="1" applyBorder="1" applyAlignment="1" applyProtection="1">
      <alignment horizontal="left" vertical="center" wrapText="1"/>
    </xf>
    <xf numFmtId="1" fontId="48" fillId="15" borderId="17" xfId="166" applyNumberFormat="1" applyFont="1" applyFill="1" applyBorder="1" applyAlignment="1" applyProtection="1">
      <alignment horizontal="left" vertical="center" wrapText="1"/>
    </xf>
    <xf numFmtId="0" fontId="11" fillId="15" borderId="17" xfId="166" applyFont="1" applyFill="1" applyBorder="1" applyAlignment="1" applyProtection="1">
      <alignment horizontal="left" vertical="center" wrapText="1"/>
    </xf>
    <xf numFmtId="43" fontId="3" fillId="15" borderId="17" xfId="1" applyFont="1" applyFill="1" applyBorder="1" applyAlignment="1" applyProtection="1">
      <alignment horizontal="right" vertical="center"/>
      <protection locked="0"/>
    </xf>
    <xf numFmtId="168" fontId="47" fillId="15" borderId="16" xfId="166" applyNumberFormat="1" applyFont="1" applyFill="1" applyBorder="1" applyAlignment="1" applyProtection="1">
      <alignment horizontal="left" vertical="center" wrapText="1"/>
    </xf>
    <xf numFmtId="168" fontId="47" fillId="15" borderId="17" xfId="166" applyNumberFormat="1" applyFont="1" applyFill="1" applyBorder="1" applyAlignment="1" applyProtection="1">
      <alignment horizontal="left" vertical="center" wrapText="1"/>
    </xf>
    <xf numFmtId="1" fontId="47" fillId="15" borderId="17" xfId="166" applyNumberFormat="1" applyFont="1" applyFill="1" applyBorder="1" applyAlignment="1" applyProtection="1">
      <alignment horizontal="left" vertical="center" wrapText="1"/>
    </xf>
    <xf numFmtId="171" fontId="4" fillId="12" borderId="107" xfId="1" applyNumberFormat="1" applyFont="1" applyFill="1" applyBorder="1" applyAlignment="1" applyProtection="1">
      <alignment horizontal="right" vertical="center"/>
    </xf>
    <xf numFmtId="171" fontId="42" fillId="7" borderId="17" xfId="1" applyNumberFormat="1" applyFont="1" applyFill="1" applyBorder="1" applyAlignment="1" applyProtection="1">
      <alignment horizontal="right" vertical="center"/>
    </xf>
    <xf numFmtId="171" fontId="4" fillId="6" borderId="17" xfId="1" applyNumberFormat="1" applyFont="1" applyFill="1" applyBorder="1" applyAlignment="1" applyProtection="1">
      <alignment horizontal="right" vertical="center"/>
    </xf>
    <xf numFmtId="171" fontId="4" fillId="13" borderId="17" xfId="1" applyNumberFormat="1" applyFont="1" applyFill="1" applyBorder="1" applyAlignment="1" applyProtection="1">
      <alignment horizontal="right" vertical="center"/>
    </xf>
    <xf numFmtId="171" fontId="4" fillId="14" borderId="17" xfId="1" applyNumberFormat="1" applyFont="1" applyFill="1" applyBorder="1" applyAlignment="1" applyProtection="1">
      <alignment horizontal="right" vertical="center"/>
    </xf>
    <xf numFmtId="171" fontId="3" fillId="15" borderId="17" xfId="1" applyNumberFormat="1" applyFont="1" applyFill="1" applyBorder="1" applyAlignment="1" applyProtection="1">
      <alignment horizontal="right" vertical="center"/>
      <protection locked="0"/>
    </xf>
    <xf numFmtId="171" fontId="3" fillId="0" borderId="17" xfId="1" applyNumberFormat="1" applyFont="1" applyFill="1" applyBorder="1" applyAlignment="1" applyProtection="1">
      <alignment horizontal="right" vertical="center"/>
      <protection locked="0"/>
    </xf>
    <xf numFmtId="171" fontId="3" fillId="2" borderId="17" xfId="1" applyNumberFormat="1" applyFont="1" applyFill="1" applyBorder="1" applyAlignment="1" applyProtection="1">
      <alignment horizontal="right" vertical="center"/>
      <protection locked="0"/>
    </xf>
    <xf numFmtId="171" fontId="4" fillId="4" borderId="17" xfId="1" applyNumberFormat="1" applyFont="1" applyFill="1" applyBorder="1" applyAlignment="1" applyProtection="1">
      <alignment horizontal="right" vertical="center"/>
    </xf>
    <xf numFmtId="171" fontId="4" fillId="9" borderId="17" xfId="1" applyNumberFormat="1" applyFont="1" applyFill="1" applyBorder="1" applyAlignment="1" applyProtection="1">
      <alignment horizontal="right" vertical="center"/>
    </xf>
    <xf numFmtId="171" fontId="4" fillId="4" borderId="37" xfId="1" applyNumberFormat="1" applyFont="1" applyFill="1" applyBorder="1" applyAlignment="1" applyProtection="1">
      <alignment horizontal="right" vertical="center"/>
    </xf>
    <xf numFmtId="171" fontId="4" fillId="4" borderId="40" xfId="1" applyNumberFormat="1" applyFont="1" applyFill="1" applyBorder="1" applyAlignment="1" applyProtection="1">
      <alignment horizontal="right" vertical="center"/>
    </xf>
    <xf numFmtId="43" fontId="4" fillId="12" borderId="108" xfId="1" applyFont="1" applyFill="1" applyBorder="1" applyAlignment="1" applyProtection="1">
      <alignment horizontal="right" vertical="center"/>
    </xf>
    <xf numFmtId="43" fontId="3" fillId="15" borderId="18" xfId="1" applyFont="1" applyFill="1" applyBorder="1" applyAlignment="1" applyProtection="1">
      <alignment horizontal="right" vertical="center"/>
      <protection locked="0"/>
    </xf>
    <xf numFmtId="43" fontId="3" fillId="0" borderId="18" xfId="1" applyFont="1" applyFill="1" applyBorder="1" applyAlignment="1" applyProtection="1">
      <alignment horizontal="right" vertical="center"/>
      <protection locked="0"/>
    </xf>
    <xf numFmtId="43" fontId="3" fillId="2" borderId="18" xfId="1" applyFont="1" applyFill="1" applyBorder="1" applyAlignment="1" applyProtection="1">
      <alignment horizontal="right" vertical="center"/>
      <protection locked="0"/>
    </xf>
    <xf numFmtId="43" fontId="4" fillId="4" borderId="87" xfId="1" applyFont="1" applyFill="1" applyBorder="1" applyAlignment="1" applyProtection="1">
      <alignment horizontal="right" vertical="center"/>
    </xf>
    <xf numFmtId="4" fontId="6" fillId="0" borderId="17" xfId="5" applyNumberFormat="1" applyFont="1" applyFill="1" applyBorder="1" applyAlignment="1" applyProtection="1">
      <alignment vertical="center" wrapText="1"/>
    </xf>
    <xf numFmtId="0" fontId="8" fillId="0" borderId="16" xfId="5" applyNumberFormat="1" applyFont="1" applyFill="1" applyBorder="1" applyAlignment="1" applyProtection="1">
      <alignment horizontal="center" wrapText="1"/>
    </xf>
    <xf numFmtId="0" fontId="3" fillId="2" borderId="0" xfId="5" applyFont="1" applyFill="1" applyBorder="1" applyAlignment="1" applyProtection="1">
      <alignment horizontal="center"/>
    </xf>
    <xf numFmtId="0" fontId="103" fillId="0" borderId="133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center" vertical="center"/>
    </xf>
    <xf numFmtId="0" fontId="103" fillId="0" borderId="132" xfId="0" applyFont="1" applyFill="1" applyBorder="1" applyAlignment="1" applyProtection="1">
      <alignment horizontal="center" vertical="center"/>
    </xf>
    <xf numFmtId="0" fontId="103" fillId="0" borderId="132" xfId="0" applyFont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4" fillId="8" borderId="0" xfId="166" applyFont="1" applyFill="1" applyBorder="1" applyAlignment="1" applyProtection="1">
      <alignment horizontal="center" vertical="center"/>
    </xf>
    <xf numFmtId="0" fontId="22" fillId="0" borderId="16" xfId="166" applyFont="1" applyFill="1" applyBorder="1" applyAlignment="1" applyProtection="1">
      <alignment horizontal="left" vertical="center"/>
    </xf>
    <xf numFmtId="0" fontId="22" fillId="0" borderId="17" xfId="166" applyFont="1" applyFill="1" applyBorder="1" applyAlignment="1" applyProtection="1">
      <alignment horizontal="left" vertical="center"/>
    </xf>
    <xf numFmtId="0" fontId="4" fillId="0" borderId="17" xfId="166" applyFont="1" applyFill="1" applyBorder="1" applyAlignment="1" applyProtection="1">
      <alignment horizontal="center" vertical="center" wrapText="1"/>
    </xf>
    <xf numFmtId="0" fontId="4" fillId="0" borderId="86" xfId="166" applyFont="1" applyFill="1" applyBorder="1" applyAlignment="1" applyProtection="1">
      <alignment horizontal="center" vertical="center" wrapText="1"/>
    </xf>
    <xf numFmtId="0" fontId="55" fillId="9" borderId="0" xfId="0" applyFont="1" applyFill="1" applyAlignment="1">
      <alignment horizontal="center" vertical="center"/>
    </xf>
    <xf numFmtId="0" fontId="133" fillId="0" borderId="244" xfId="0" applyFont="1" applyBorder="1" applyAlignment="1">
      <alignment vertical="center" wrapText="1"/>
    </xf>
    <xf numFmtId="0" fontId="132" fillId="0" borderId="245" xfId="0" applyFont="1" applyBorder="1" applyAlignment="1">
      <alignment vertical="center" wrapText="1"/>
    </xf>
    <xf numFmtId="0" fontId="133" fillId="0" borderId="245" xfId="0" applyFont="1" applyBorder="1" applyAlignment="1">
      <alignment vertical="center" wrapText="1"/>
    </xf>
    <xf numFmtId="0" fontId="133" fillId="0" borderId="246" xfId="0" applyFont="1" applyBorder="1" applyAlignment="1">
      <alignment vertical="center" wrapText="1"/>
    </xf>
    <xf numFmtId="0" fontId="133" fillId="0" borderId="247" xfId="0" applyFont="1" applyBorder="1" applyAlignment="1">
      <alignment horizontal="left" vertical="center" wrapText="1" indent="2"/>
    </xf>
    <xf numFmtId="0" fontId="133" fillId="0" borderId="247" xfId="0" applyFont="1" applyBorder="1" applyAlignment="1">
      <alignment vertical="center" wrapText="1"/>
    </xf>
    <xf numFmtId="0" fontId="132" fillId="0" borderId="246" xfId="0" applyFont="1" applyBorder="1" applyAlignment="1">
      <alignment vertical="center" wrapText="1"/>
    </xf>
    <xf numFmtId="0" fontId="132" fillId="0" borderId="247" xfId="0" applyFont="1" applyBorder="1" applyAlignment="1">
      <alignment vertical="center" wrapText="1"/>
    </xf>
    <xf numFmtId="0" fontId="133" fillId="3" borderId="247" xfId="0" applyFont="1" applyFill="1" applyBorder="1" applyAlignment="1">
      <alignment vertical="center" wrapText="1"/>
    </xf>
    <xf numFmtId="0" fontId="133" fillId="0" borderId="248" xfId="0" applyFont="1" applyBorder="1" applyAlignment="1">
      <alignment vertical="center" wrapText="1"/>
    </xf>
    <xf numFmtId="0" fontId="133" fillId="0" borderId="249" xfId="0" applyFont="1" applyBorder="1" applyAlignment="1">
      <alignment vertical="center" wrapText="1"/>
    </xf>
    <xf numFmtId="0" fontId="133" fillId="0" borderId="244" xfId="0" applyFont="1" applyBorder="1" applyAlignment="1">
      <alignment vertical="center"/>
    </xf>
    <xf numFmtId="0" fontId="133" fillId="0" borderId="245" xfId="0" applyFont="1" applyBorder="1" applyAlignment="1">
      <alignment vertical="center"/>
    </xf>
    <xf numFmtId="0" fontId="132" fillId="0" borderId="246" xfId="0" applyFont="1" applyBorder="1" applyAlignment="1">
      <alignment vertical="center"/>
    </xf>
    <xf numFmtId="0" fontId="132" fillId="0" borderId="247" xfId="0" applyFont="1" applyBorder="1" applyAlignment="1">
      <alignment vertical="center"/>
    </xf>
    <xf numFmtId="0" fontId="133" fillId="0" borderId="247" xfId="0" applyFont="1" applyBorder="1" applyAlignment="1">
      <alignment vertical="center"/>
    </xf>
    <xf numFmtId="0" fontId="133" fillId="0" borderId="246" xfId="0" applyFont="1" applyBorder="1" applyAlignment="1">
      <alignment vertical="center"/>
    </xf>
    <xf numFmtId="0" fontId="133" fillId="0" borderId="247" xfId="0" applyFont="1" applyBorder="1" applyAlignment="1">
      <alignment horizontal="left" vertical="center" indent="1"/>
    </xf>
    <xf numFmtId="0" fontId="133" fillId="11" borderId="247" xfId="0" applyFont="1" applyFill="1" applyBorder="1" applyAlignment="1">
      <alignment vertical="center"/>
    </xf>
    <xf numFmtId="0" fontId="133" fillId="0" borderId="248" xfId="0" applyFont="1" applyBorder="1" applyAlignment="1">
      <alignment vertical="center"/>
    </xf>
    <xf numFmtId="0" fontId="133" fillId="0" borderId="249" xfId="0" applyFont="1" applyBorder="1" applyAlignment="1">
      <alignment vertical="center"/>
    </xf>
    <xf numFmtId="0" fontId="103" fillId="0" borderId="189" xfId="0" applyFont="1" applyBorder="1" applyAlignment="1">
      <alignment horizontal="left" vertical="center"/>
    </xf>
    <xf numFmtId="4" fontId="0" fillId="0" borderId="0" xfId="0" applyNumberFormat="1"/>
    <xf numFmtId="43" fontId="4" fillId="0" borderId="5" xfId="21" applyFont="1" applyFill="1" applyBorder="1" applyAlignment="1" applyProtection="1">
      <alignment horizontal="right" vertical="center"/>
      <protection locked="0"/>
    </xf>
    <xf numFmtId="0" fontId="3" fillId="0" borderId="237" xfId="166" applyFont="1" applyFill="1" applyBorder="1" applyAlignment="1" applyProtection="1">
      <alignment horizontal="center" vertical="center"/>
      <protection locked="0"/>
    </xf>
    <xf numFmtId="43" fontId="4" fillId="9" borderId="18" xfId="1" applyFont="1" applyFill="1" applyBorder="1" applyAlignment="1" applyProtection="1">
      <alignment horizontal="right" vertical="center"/>
    </xf>
    <xf numFmtId="0" fontId="22" fillId="0" borderId="86" xfId="166" applyFont="1" applyFill="1" applyBorder="1" applyAlignment="1" applyProtection="1">
      <alignment horizontal="left" vertical="center" wrapText="1"/>
    </xf>
    <xf numFmtId="43" fontId="4" fillId="4" borderId="86" xfId="1" applyFont="1" applyFill="1" applyBorder="1" applyAlignment="1" applyProtection="1">
      <alignment horizontal="right" vertical="center"/>
    </xf>
    <xf numFmtId="0" fontId="3" fillId="0" borderId="8" xfId="166" applyFont="1" applyFill="1" applyBorder="1" applyAlignment="1" applyProtection="1">
      <alignment vertical="center"/>
      <protection locked="0"/>
    </xf>
    <xf numFmtId="0" fontId="3" fillId="0" borderId="9" xfId="166" applyFont="1" applyFill="1" applyBorder="1" applyAlignment="1" applyProtection="1">
      <alignment vertical="center"/>
      <protection locked="0"/>
    </xf>
    <xf numFmtId="43" fontId="8" fillId="4" borderId="108" xfId="1" applyFont="1" applyFill="1" applyBorder="1" applyAlignment="1" applyProtection="1">
      <alignment horizontal="right" wrapText="1"/>
    </xf>
    <xf numFmtId="43" fontId="8" fillId="4" borderId="18" xfId="1" applyFont="1" applyFill="1" applyBorder="1" applyAlignment="1" applyProtection="1">
      <alignment horizontal="right" wrapText="1"/>
    </xf>
    <xf numFmtId="43" fontId="6" fillId="0" borderId="18" xfId="1" applyFont="1" applyBorder="1" applyAlignment="1" applyProtection="1">
      <alignment horizontal="right" wrapText="1"/>
      <protection locked="0"/>
    </xf>
    <xf numFmtId="43" fontId="6" fillId="0" borderId="18" xfId="1" applyFont="1" applyFill="1" applyBorder="1" applyAlignment="1" applyProtection="1">
      <alignment horizontal="right" wrapText="1"/>
      <protection locked="0"/>
    </xf>
    <xf numFmtId="0" fontId="8" fillId="4" borderId="19" xfId="5" applyNumberFormat="1" applyFont="1" applyFill="1" applyBorder="1" applyAlignment="1" applyProtection="1">
      <alignment horizontal="center" wrapText="1"/>
    </xf>
    <xf numFmtId="4" fontId="8" fillId="4" borderId="86" xfId="5" applyNumberFormat="1" applyFont="1" applyFill="1" applyBorder="1" applyAlignment="1" applyProtection="1">
      <alignment horizontal="right" wrapText="1"/>
    </xf>
    <xf numFmtId="43" fontId="8" fillId="4" borderId="86" xfId="1" applyFont="1" applyFill="1" applyBorder="1" applyAlignment="1" applyProtection="1">
      <alignment horizontal="right" wrapText="1"/>
    </xf>
    <xf numFmtId="43" fontId="8" fillId="4" borderId="87" xfId="1" applyFont="1" applyFill="1" applyBorder="1" applyAlignment="1" applyProtection="1">
      <alignment horizontal="right" wrapText="1"/>
    </xf>
    <xf numFmtId="49" fontId="4" fillId="0" borderId="86" xfId="166" applyNumberFormat="1" applyFont="1" applyFill="1" applyBorder="1" applyAlignment="1" applyProtection="1">
      <alignment horizontal="center" vertical="center" wrapText="1"/>
    </xf>
    <xf numFmtId="0" fontId="4" fillId="2" borderId="0" xfId="5" applyFont="1" applyFill="1" applyBorder="1" applyAlignment="1" applyProtection="1">
      <alignment horizontal="left" vertical="top"/>
    </xf>
    <xf numFmtId="0" fontId="3" fillId="16" borderId="0" xfId="5" applyFont="1" applyFill="1" applyAlignment="1"/>
    <xf numFmtId="0" fontId="3" fillId="16" borderId="0" xfId="166" applyFont="1" applyFill="1" applyBorder="1" applyAlignment="1" applyProtection="1">
      <alignment horizontal="left" vertical="center"/>
    </xf>
    <xf numFmtId="0" fontId="55" fillId="0" borderId="6" xfId="0" applyFont="1" applyBorder="1" applyAlignment="1">
      <alignment horizontal="left"/>
    </xf>
    <xf numFmtId="0" fontId="55" fillId="0" borderId="127" xfId="0" applyFont="1" applyBorder="1" applyAlignment="1">
      <alignment horizontal="left"/>
    </xf>
    <xf numFmtId="43" fontId="135" fillId="0" borderId="17" xfId="1" applyFont="1" applyBorder="1" applyProtection="1">
      <protection locked="0"/>
    </xf>
    <xf numFmtId="0" fontId="135" fillId="0" borderId="0" xfId="0" applyFont="1"/>
    <xf numFmtId="0" fontId="135" fillId="0" borderId="0" xfId="0" applyFont="1" applyProtection="1"/>
    <xf numFmtId="0" fontId="135" fillId="0" borderId="0" xfId="64" applyFont="1"/>
    <xf numFmtId="0" fontId="135" fillId="9" borderId="0" xfId="0" applyFont="1" applyFill="1"/>
    <xf numFmtId="43" fontId="135" fillId="0" borderId="17" xfId="1" applyFont="1" applyBorder="1" applyAlignment="1" applyProtection="1">
      <alignment horizontal="right" wrapText="1"/>
      <protection locked="0"/>
    </xf>
    <xf numFmtId="1" fontId="135" fillId="0" borderId="17" xfId="166" applyNumberFormat="1" applyFont="1" applyFill="1" applyBorder="1" applyAlignment="1" applyProtection="1">
      <alignment horizontal="left" vertical="center" wrapText="1"/>
    </xf>
    <xf numFmtId="0" fontId="136" fillId="0" borderId="247" xfId="0" applyFont="1" applyBorder="1" applyAlignment="1">
      <alignment vertical="center"/>
    </xf>
    <xf numFmtId="43" fontId="135" fillId="0" borderId="206" xfId="1" applyFont="1" applyFill="1" applyBorder="1" applyAlignment="1" applyProtection="1">
      <alignment horizontal="right" vertical="center" wrapText="1"/>
    </xf>
    <xf numFmtId="0" fontId="135" fillId="0" borderId="0" xfId="171" applyFont="1"/>
    <xf numFmtId="0" fontId="135" fillId="0" borderId="0" xfId="42" applyFont="1"/>
    <xf numFmtId="43" fontId="135" fillId="0" borderId="18" xfId="1" applyFont="1" applyBorder="1" applyProtection="1">
      <protection locked="0"/>
    </xf>
    <xf numFmtId="0" fontId="135" fillId="0" borderId="0" xfId="5" applyFont="1" applyProtection="1"/>
    <xf numFmtId="4" fontId="135" fillId="0" borderId="0" xfId="40" applyNumberFormat="1" applyFont="1"/>
    <xf numFmtId="43" fontId="135" fillId="0" borderId="17" xfId="1" applyFont="1" applyFill="1" applyBorder="1" applyAlignment="1">
      <alignment vertical="top"/>
    </xf>
    <xf numFmtId="0" fontId="137" fillId="0" borderId="17" xfId="47" applyFont="1" applyFill="1" applyBorder="1" applyAlignment="1" applyProtection="1">
      <alignment horizontal="left" vertical="center" indent="1"/>
    </xf>
    <xf numFmtId="0" fontId="137" fillId="0" borderId="0" xfId="0" applyFont="1"/>
    <xf numFmtId="0" fontId="137" fillId="0" borderId="0" xfId="0" applyFont="1" applyProtection="1"/>
    <xf numFmtId="0" fontId="137" fillId="0" borderId="0" xfId="0" applyFont="1" applyBorder="1"/>
    <xf numFmtId="0" fontId="137" fillId="0" borderId="0" xfId="64" applyFont="1"/>
    <xf numFmtId="0" fontId="137" fillId="9" borderId="0" xfId="0" applyFont="1" applyFill="1"/>
    <xf numFmtId="4" fontId="137" fillId="0" borderId="17" xfId="5" applyNumberFormat="1" applyFont="1" applyFill="1" applyBorder="1" applyAlignment="1" applyProtection="1">
      <alignment wrapText="1"/>
    </xf>
    <xf numFmtId="168" fontId="138" fillId="13" borderId="17" xfId="166" applyNumberFormat="1" applyFont="1" applyFill="1" applyBorder="1" applyAlignment="1" applyProtection="1">
      <alignment horizontal="left" vertical="center" wrapText="1"/>
    </xf>
    <xf numFmtId="0" fontId="137" fillId="0" borderId="247" xfId="0" applyFont="1" applyBorder="1" applyAlignment="1">
      <alignment horizontal="left" vertical="center" indent="1"/>
    </xf>
    <xf numFmtId="43" fontId="137" fillId="10" borderId="204" xfId="1" applyFont="1" applyFill="1" applyBorder="1" applyAlignment="1" applyProtection="1">
      <alignment horizontal="right" vertical="center" wrapText="1"/>
      <protection locked="0"/>
    </xf>
    <xf numFmtId="0" fontId="137" fillId="0" borderId="0" xfId="171" applyFont="1"/>
    <xf numFmtId="0" fontId="137" fillId="0" borderId="0" xfId="42" applyFont="1"/>
    <xf numFmtId="43" fontId="137" fillId="0" borderId="17" xfId="1" applyFont="1" applyBorder="1" applyProtection="1">
      <protection locked="0"/>
    </xf>
    <xf numFmtId="0" fontId="137" fillId="0" borderId="17" xfId="5" applyFont="1" applyFill="1" applyBorder="1" applyAlignment="1" applyProtection="1">
      <alignment horizontal="left" vertical="center" indent="1"/>
    </xf>
    <xf numFmtId="0" fontId="137" fillId="0" borderId="0" xfId="5" applyFont="1" applyProtection="1"/>
    <xf numFmtId="4" fontId="137" fillId="0" borderId="0" xfId="40" applyNumberFormat="1" applyFont="1"/>
    <xf numFmtId="0" fontId="138" fillId="4" borderId="17" xfId="2" applyFont="1" applyFill="1" applyBorder="1" applyAlignment="1" applyProtection="1">
      <alignment vertical="top"/>
    </xf>
    <xf numFmtId="0" fontId="13" fillId="0" borderId="9" xfId="0" applyFont="1" applyBorder="1"/>
    <xf numFmtId="0" fontId="14" fillId="0" borderId="0" xfId="0" applyFont="1"/>
    <xf numFmtId="0" fontId="0" fillId="0" borderId="0" xfId="0" applyBorder="1" applyAlignment="1">
      <alignment horizontal="center" vertical="center"/>
    </xf>
    <xf numFmtId="0" fontId="34" fillId="0" borderId="257" xfId="171" applyFont="1" applyBorder="1" applyAlignment="1">
      <alignment horizontal="center" vertical="center"/>
    </xf>
    <xf numFmtId="0" fontId="35" fillId="0" borderId="78" xfId="171" applyFont="1" applyBorder="1" applyAlignment="1">
      <alignment horizontal="center" vertical="center"/>
    </xf>
    <xf numFmtId="0" fontId="34" fillId="0" borderId="24" xfId="171" applyFont="1" applyBorder="1" applyAlignment="1">
      <alignment horizontal="center" vertical="center"/>
    </xf>
    <xf numFmtId="0" fontId="132" fillId="3" borderId="180" xfId="0" applyFont="1" applyFill="1" applyBorder="1" applyAlignment="1">
      <alignment horizontal="center" vertical="center" wrapText="1"/>
    </xf>
    <xf numFmtId="0" fontId="103" fillId="0" borderId="4" xfId="0" applyFont="1" applyFill="1" applyBorder="1" applyAlignment="1" applyProtection="1">
      <alignment horizontal="center" vertical="center"/>
    </xf>
    <xf numFmtId="0" fontId="103" fillId="0" borderId="5" xfId="0" applyFont="1" applyFill="1" applyBorder="1" applyAlignment="1" applyProtection="1">
      <alignment horizontal="center" vertical="center"/>
    </xf>
    <xf numFmtId="0" fontId="132" fillId="0" borderId="7" xfId="0" applyFont="1" applyFill="1" applyBorder="1" applyAlignment="1">
      <alignment horizontal="left" vertical="center"/>
    </xf>
    <xf numFmtId="0" fontId="133" fillId="0" borderId="180" xfId="0" applyFont="1" applyBorder="1" applyAlignment="1">
      <alignment horizontal="center" vertical="center"/>
    </xf>
    <xf numFmtId="0" fontId="133" fillId="3" borderId="180" xfId="0" applyFont="1" applyFill="1" applyBorder="1" applyAlignment="1">
      <alignment horizontal="center" vertical="center"/>
    </xf>
    <xf numFmtId="0" fontId="133" fillId="0" borderId="242" xfId="0" applyFont="1" applyBorder="1" applyAlignment="1">
      <alignment horizontal="center" vertical="center"/>
    </xf>
    <xf numFmtId="0" fontId="133" fillId="3" borderId="242" xfId="0" applyFont="1" applyFill="1" applyBorder="1" applyAlignment="1">
      <alignment horizontal="center" vertical="center"/>
    </xf>
    <xf numFmtId="0" fontId="133" fillId="0" borderId="243" xfId="0" applyFont="1" applyBorder="1" applyAlignment="1">
      <alignment horizontal="center" vertical="center"/>
    </xf>
    <xf numFmtId="0" fontId="133" fillId="0" borderId="241" xfId="0" applyFont="1" applyBorder="1" applyAlignment="1">
      <alignment horizontal="justify" vertical="center"/>
    </xf>
    <xf numFmtId="0" fontId="133" fillId="0" borderId="177" xfId="0" applyFont="1" applyBorder="1" applyAlignment="1">
      <alignment horizontal="center" vertical="center"/>
    </xf>
    <xf numFmtId="0" fontId="39" fillId="0" borderId="242" xfId="0" applyFont="1" applyBorder="1" applyAlignment="1">
      <alignment horizontal="center" vertical="center"/>
    </xf>
    <xf numFmtId="0" fontId="39" fillId="0" borderId="180" xfId="0" applyFont="1" applyBorder="1" applyAlignment="1">
      <alignment horizontal="center" vertical="center"/>
    </xf>
    <xf numFmtId="0" fontId="14" fillId="0" borderId="242" xfId="0" applyFont="1" applyBorder="1" applyAlignment="1">
      <alignment horizontal="center" vertical="center"/>
    </xf>
    <xf numFmtId="0" fontId="14" fillId="0" borderId="180" xfId="0" applyFont="1" applyBorder="1" applyAlignment="1">
      <alignment horizontal="center" vertical="center"/>
    </xf>
    <xf numFmtId="0" fontId="14" fillId="0" borderId="243" xfId="0" applyFont="1" applyBorder="1" applyAlignment="1">
      <alignment horizontal="center" vertical="center"/>
    </xf>
    <xf numFmtId="0" fontId="14" fillId="0" borderId="177" xfId="0" applyFont="1" applyBorder="1" applyAlignment="1">
      <alignment horizontal="center" vertical="center"/>
    </xf>
    <xf numFmtId="0" fontId="14" fillId="0" borderId="18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78" xfId="0" applyFont="1" applyBorder="1" applyAlignment="1">
      <alignment horizontal="left" vertical="center" wrapText="1"/>
    </xf>
    <xf numFmtId="0" fontId="14" fillId="0" borderId="179" xfId="0" applyFont="1" applyBorder="1" applyAlignment="1">
      <alignment horizontal="left" vertical="center" wrapText="1"/>
    </xf>
    <xf numFmtId="0" fontId="17" fillId="3" borderId="183" xfId="0" applyFont="1" applyFill="1" applyBorder="1" applyAlignment="1">
      <alignment horizontal="center" vertical="center"/>
    </xf>
    <xf numFmtId="0" fontId="17" fillId="3" borderId="178" xfId="0" applyFont="1" applyFill="1" applyBorder="1" applyAlignment="1">
      <alignment horizontal="center" vertical="center"/>
    </xf>
    <xf numFmtId="0" fontId="17" fillId="3" borderId="184" xfId="0" applyFont="1" applyFill="1" applyBorder="1" applyAlignment="1">
      <alignment horizontal="center" vertical="center"/>
    </xf>
    <xf numFmtId="0" fontId="17" fillId="3" borderId="174" xfId="0" applyFont="1" applyFill="1" applyBorder="1" applyAlignment="1">
      <alignment horizontal="center" vertical="center" wrapText="1"/>
    </xf>
    <xf numFmtId="0" fontId="17" fillId="3" borderId="174" xfId="0" applyFont="1" applyFill="1" applyBorder="1" applyAlignment="1">
      <alignment horizontal="center" vertical="center"/>
    </xf>
    <xf numFmtId="0" fontId="17" fillId="0" borderId="242" xfId="0" applyFont="1" applyBorder="1" applyAlignment="1">
      <alignment horizontal="left" vertical="center"/>
    </xf>
    <xf numFmtId="0" fontId="23" fillId="0" borderId="242" xfId="0" applyFont="1" applyBorder="1" applyAlignment="1">
      <alignment horizontal="left" vertical="center"/>
    </xf>
    <xf numFmtId="0" fontId="23" fillId="0" borderId="242" xfId="0" applyFont="1" applyBorder="1" applyAlignment="1">
      <alignment horizontal="justify" vertical="center"/>
    </xf>
    <xf numFmtId="0" fontId="23" fillId="0" borderId="242" xfId="0" applyFont="1" applyBorder="1" applyAlignment="1">
      <alignment horizontal="left" vertical="center" wrapText="1"/>
    </xf>
    <xf numFmtId="0" fontId="17" fillId="0" borderId="243" xfId="0" applyFont="1" applyBorder="1" applyAlignment="1">
      <alignment horizontal="left" vertical="center"/>
    </xf>
    <xf numFmtId="0" fontId="23" fillId="0" borderId="242" xfId="0" applyFont="1" applyBorder="1" applyAlignment="1">
      <alignment horizontal="justify" vertical="center" wrapText="1"/>
    </xf>
    <xf numFmtId="0" fontId="17" fillId="0" borderId="24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/>
    </xf>
    <xf numFmtId="0" fontId="13" fillId="0" borderId="0" xfId="0" applyFont="1" applyBorder="1"/>
    <xf numFmtId="0" fontId="13" fillId="0" borderId="5" xfId="0" applyFont="1" applyBorder="1"/>
    <xf numFmtId="0" fontId="0" fillId="0" borderId="258" xfId="0" applyBorder="1"/>
    <xf numFmtId="0" fontId="0" fillId="0" borderId="259" xfId="0" applyBorder="1"/>
    <xf numFmtId="0" fontId="0" fillId="0" borderId="58" xfId="0" applyBorder="1"/>
    <xf numFmtId="0" fontId="0" fillId="0" borderId="59" xfId="0" applyBorder="1"/>
    <xf numFmtId="0" fontId="0" fillId="0" borderId="260" xfId="0" applyBorder="1"/>
    <xf numFmtId="0" fontId="0" fillId="0" borderId="261" xfId="0" applyBorder="1"/>
    <xf numFmtId="0" fontId="0" fillId="0" borderId="107" xfId="0" applyBorder="1"/>
    <xf numFmtId="0" fontId="0" fillId="0" borderId="17" xfId="0" applyBorder="1"/>
    <xf numFmtId="0" fontId="0" fillId="0" borderId="86" xfId="0" applyBorder="1"/>
    <xf numFmtId="0" fontId="55" fillId="14" borderId="263" xfId="0" applyFont="1" applyFill="1" applyBorder="1" applyAlignment="1">
      <alignment horizontal="center" vertical="center" wrapText="1"/>
    </xf>
    <xf numFmtId="0" fontId="55" fillId="14" borderId="264" xfId="0" applyFont="1" applyFill="1" applyBorder="1" applyAlignment="1">
      <alignment horizontal="center" vertical="center" wrapText="1"/>
    </xf>
    <xf numFmtId="0" fontId="55" fillId="14" borderId="265" xfId="0" applyFont="1" applyFill="1" applyBorder="1" applyAlignment="1">
      <alignment horizontal="center" vertical="center" wrapText="1"/>
    </xf>
    <xf numFmtId="49" fontId="58" fillId="0" borderId="60" xfId="0" applyNumberFormat="1" applyFont="1" applyBorder="1" applyAlignment="1">
      <alignment horizontal="center" vertical="center" wrapText="1"/>
    </xf>
    <xf numFmtId="49" fontId="58" fillId="0" borderId="98" xfId="0" applyNumberFormat="1" applyFont="1" applyBorder="1" applyAlignment="1">
      <alignment horizontal="center" vertical="center" wrapText="1"/>
    </xf>
    <xf numFmtId="0" fontId="127" fillId="0" borderId="0" xfId="0" applyFont="1"/>
    <xf numFmtId="0" fontId="4" fillId="14" borderId="32" xfId="0" applyFont="1" applyFill="1" applyBorder="1" applyAlignment="1">
      <alignment horizontal="center" vertical="center" wrapText="1"/>
    </xf>
    <xf numFmtId="0" fontId="4" fillId="14" borderId="34" xfId="0" applyFont="1" applyFill="1" applyBorder="1" applyAlignment="1">
      <alignment horizontal="center" vertical="center" wrapText="1"/>
    </xf>
    <xf numFmtId="0" fontId="4" fillId="0" borderId="64" xfId="166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0" xfId="0" applyFont="1" applyAlignment="1"/>
    <xf numFmtId="0" fontId="107" fillId="0" borderId="0" xfId="0" applyFont="1"/>
    <xf numFmtId="0" fontId="103" fillId="0" borderId="134" xfId="0" applyFont="1" applyBorder="1" applyAlignment="1">
      <alignment vertical="center"/>
    </xf>
    <xf numFmtId="0" fontId="103" fillId="0" borderId="6" xfId="0" applyFont="1" applyBorder="1" applyAlignment="1">
      <alignment vertical="center"/>
    </xf>
    <xf numFmtId="0" fontId="103" fillId="0" borderId="127" xfId="0" applyFont="1" applyBorder="1" applyAlignment="1">
      <alignment vertical="center"/>
    </xf>
    <xf numFmtId="0" fontId="39" fillId="0" borderId="177" xfId="0" applyFont="1" applyFill="1" applyBorder="1" applyAlignment="1">
      <alignment horizontal="center" vertical="center"/>
    </xf>
    <xf numFmtId="0" fontId="39" fillId="0" borderId="177" xfId="0" applyFont="1" applyFill="1" applyBorder="1" applyAlignment="1">
      <alignment horizontal="center" vertical="center" wrapText="1"/>
    </xf>
    <xf numFmtId="0" fontId="4" fillId="2" borderId="266" xfId="5" applyNumberFormat="1" applyFont="1" applyFill="1" applyBorder="1" applyAlignment="1" applyProtection="1">
      <alignment horizontal="center" vertical="center" wrapText="1"/>
    </xf>
    <xf numFmtId="0" fontId="4" fillId="0" borderId="57" xfId="5" applyFont="1" applyFill="1" applyBorder="1" applyAlignment="1" applyProtection="1">
      <alignment horizontal="center" vertical="center" wrapText="1"/>
    </xf>
    <xf numFmtId="0" fontId="4" fillId="2" borderId="57" xfId="5" applyFont="1" applyFill="1" applyBorder="1" applyAlignment="1" applyProtection="1">
      <alignment horizontal="center" vertical="center" wrapText="1"/>
    </xf>
    <xf numFmtId="0" fontId="4" fillId="2" borderId="64" xfId="5" applyFont="1" applyFill="1" applyBorder="1" applyAlignment="1" applyProtection="1">
      <alignment horizontal="center" vertical="center" wrapText="1"/>
    </xf>
    <xf numFmtId="0" fontId="4" fillId="0" borderId="57" xfId="166" applyFont="1" applyFill="1" applyBorder="1" applyAlignment="1" applyProtection="1">
      <alignment horizontal="center" vertical="center" wrapText="1"/>
    </xf>
    <xf numFmtId="49" fontId="4" fillId="0" borderId="57" xfId="166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103" fillId="0" borderId="178" xfId="0" applyFont="1" applyBorder="1" applyAlignment="1">
      <alignment horizontal="left" vertical="center"/>
    </xf>
    <xf numFmtId="0" fontId="103" fillId="0" borderId="179" xfId="0" applyFont="1" applyBorder="1" applyAlignment="1">
      <alignment horizontal="center" vertical="center"/>
    </xf>
    <xf numFmtId="0" fontId="103" fillId="0" borderId="177" xfId="0" applyFont="1" applyBorder="1" applyAlignment="1">
      <alignment horizontal="center" vertical="center"/>
    </xf>
    <xf numFmtId="0" fontId="19" fillId="0" borderId="267" xfId="47" applyFont="1" applyFill="1" applyBorder="1" applyAlignment="1" applyProtection="1">
      <alignment horizontal="left" vertical="center" indent="1"/>
    </xf>
    <xf numFmtId="43" fontId="40" fillId="0" borderId="59" xfId="1" applyFont="1" applyBorder="1" applyProtection="1"/>
    <xf numFmtId="43" fontId="40" fillId="0" borderId="66" xfId="1" applyFont="1" applyBorder="1" applyProtection="1">
      <protection locked="0"/>
    </xf>
    <xf numFmtId="43" fontId="40" fillId="0" borderId="109" xfId="1" applyFont="1" applyBorder="1" applyProtection="1"/>
    <xf numFmtId="0" fontId="4" fillId="2" borderId="4" xfId="2" applyFont="1" applyFill="1" applyBorder="1" applyAlignment="1">
      <alignment horizontal="left" vertical="top"/>
    </xf>
    <xf numFmtId="43" fontId="142" fillId="0" borderId="268" xfId="1" applyFont="1" applyBorder="1" applyProtection="1">
      <protection locked="0"/>
    </xf>
    <xf numFmtId="170" fontId="107" fillId="0" borderId="6" xfId="71" applyNumberFormat="1" applyFont="1" applyBorder="1" applyAlignment="1">
      <alignment horizontal="center" vertical="center"/>
    </xf>
    <xf numFmtId="170" fontId="107" fillId="0" borderId="0" xfId="71" applyNumberFormat="1" applyFont="1" applyBorder="1" applyAlignment="1">
      <alignment horizontal="center" vertical="center"/>
    </xf>
    <xf numFmtId="0" fontId="107" fillId="0" borderId="0" xfId="71" applyFont="1" applyBorder="1" applyAlignment="1">
      <alignment horizontal="center" vertical="center"/>
    </xf>
    <xf numFmtId="0" fontId="2" fillId="0" borderId="0" xfId="64" applyFont="1" applyAlignment="1">
      <alignment horizontal="center"/>
    </xf>
    <xf numFmtId="49" fontId="144" fillId="0" borderId="148" xfId="0" applyNumberFormat="1" applyFont="1" applyBorder="1" applyAlignment="1">
      <alignment horizontal="center" vertical="center"/>
    </xf>
    <xf numFmtId="49" fontId="144" fillId="0" borderId="231" xfId="0" applyNumberFormat="1" applyFont="1" applyBorder="1" applyAlignment="1">
      <alignment horizontal="center" vertical="center"/>
    </xf>
    <xf numFmtId="49" fontId="144" fillId="0" borderId="269" xfId="0" applyNumberFormat="1" applyFont="1" applyBorder="1" applyAlignment="1">
      <alignment horizontal="center" vertical="center"/>
    </xf>
    <xf numFmtId="49" fontId="145" fillId="0" borderId="269" xfId="0" applyNumberFormat="1" applyFont="1" applyBorder="1" applyAlignment="1">
      <alignment horizontal="center" vertical="center"/>
    </xf>
    <xf numFmtId="49" fontId="145" fillId="0" borderId="231" xfId="0" applyNumberFormat="1" applyFont="1" applyBorder="1" applyAlignment="1">
      <alignment horizontal="center" vertical="center"/>
    </xf>
    <xf numFmtId="49" fontId="144" fillId="0" borderId="104" xfId="0" applyNumberFormat="1" applyFont="1" applyBorder="1" applyAlignment="1">
      <alignment horizontal="center" vertical="center"/>
    </xf>
    <xf numFmtId="49" fontId="144" fillId="0" borderId="104" xfId="0" applyNumberFormat="1" applyFont="1" applyBorder="1" applyAlignment="1">
      <alignment horizontal="left" vertical="center" wrapText="1"/>
    </xf>
    <xf numFmtId="0" fontId="144" fillId="0" borderId="104" xfId="0" applyFont="1" applyBorder="1" applyAlignment="1">
      <alignment horizontal="left" vertical="center" wrapText="1"/>
    </xf>
    <xf numFmtId="49" fontId="144" fillId="0" borderId="233" xfId="0" applyNumberFormat="1" applyFont="1" applyBorder="1" applyAlignment="1">
      <alignment horizontal="center" vertical="center"/>
    </xf>
    <xf numFmtId="49" fontId="144" fillId="0" borderId="233" xfId="0" applyNumberFormat="1" applyFont="1" applyBorder="1" applyAlignment="1">
      <alignment horizontal="left" vertical="center" wrapText="1"/>
    </xf>
    <xf numFmtId="0" fontId="144" fillId="0" borderId="233" xfId="0" applyFont="1" applyBorder="1" applyAlignment="1">
      <alignment horizontal="left" vertical="center" wrapText="1"/>
    </xf>
    <xf numFmtId="0" fontId="146" fillId="0" borderId="233" xfId="0" applyFont="1" applyBorder="1" applyAlignment="1">
      <alignment vertical="center" wrapText="1"/>
    </xf>
    <xf numFmtId="0" fontId="144" fillId="0" borderId="233" xfId="157" applyFont="1" applyBorder="1" applyAlignment="1">
      <alignment horizontal="left" vertical="center" wrapText="1"/>
    </xf>
    <xf numFmtId="49" fontId="144" fillId="0" borderId="233" xfId="157" applyNumberFormat="1" applyFont="1" applyBorder="1" applyAlignment="1">
      <alignment horizontal="center" vertical="center"/>
    </xf>
    <xf numFmtId="49" fontId="144" fillId="0" borderId="233" xfId="157" applyNumberFormat="1" applyFont="1" applyBorder="1" applyAlignment="1">
      <alignment horizontal="left" vertical="center" wrapText="1"/>
    </xf>
    <xf numFmtId="49" fontId="144" fillId="0" borderId="233" xfId="166" applyNumberFormat="1" applyFont="1" applyBorder="1" applyAlignment="1">
      <alignment horizontal="center" vertical="center"/>
    </xf>
    <xf numFmtId="49" fontId="144" fillId="0" borderId="233" xfId="166" applyNumberFormat="1" applyFont="1" applyBorder="1" applyAlignment="1">
      <alignment horizontal="left" vertical="center" wrapText="1"/>
    </xf>
    <xf numFmtId="49" fontId="144" fillId="0" borderId="233" xfId="166" applyNumberFormat="1" applyFont="1" applyBorder="1" applyAlignment="1">
      <alignment horizontal="left" vertical="center"/>
    </xf>
    <xf numFmtId="0" fontId="144" fillId="0" borderId="233" xfId="166" applyFont="1" applyBorder="1" applyAlignment="1">
      <alignment horizontal="left" vertical="center" wrapText="1"/>
    </xf>
    <xf numFmtId="0" fontId="144" fillId="0" borderId="233" xfId="166" applyFont="1" applyBorder="1" applyAlignment="1">
      <alignment horizontal="left" vertical="center"/>
    </xf>
    <xf numFmtId="0" fontId="144" fillId="0" borderId="120" xfId="0" applyFont="1" applyBorder="1" applyAlignment="1">
      <alignment horizontal="left" vertical="center" wrapText="1"/>
    </xf>
    <xf numFmtId="49" fontId="144" fillId="0" borderId="120" xfId="166" applyNumberFormat="1" applyFont="1" applyBorder="1" applyAlignment="1">
      <alignment horizontal="center" vertical="center"/>
    </xf>
    <xf numFmtId="49" fontId="144" fillId="0" borderId="120" xfId="166" applyNumberFormat="1" applyFont="1" applyBorder="1" applyAlignment="1">
      <alignment horizontal="left" vertical="center" wrapText="1"/>
    </xf>
    <xf numFmtId="49" fontId="145" fillId="0" borderId="233" xfId="166" applyNumberFormat="1" applyFont="1" applyBorder="1" applyAlignment="1">
      <alignment horizontal="center" vertical="center"/>
    </xf>
    <xf numFmtId="49" fontId="145" fillId="0" borderId="233" xfId="166" applyNumberFormat="1" applyFont="1" applyBorder="1" applyAlignment="1">
      <alignment horizontal="left" vertical="center" wrapText="1"/>
    </xf>
    <xf numFmtId="49" fontId="145" fillId="0" borderId="233" xfId="0" applyNumberFormat="1" applyFont="1" applyBorder="1" applyAlignment="1">
      <alignment horizontal="left" vertical="center" wrapText="1"/>
    </xf>
    <xf numFmtId="0" fontId="145" fillId="0" borderId="233" xfId="166" applyFont="1" applyBorder="1" applyAlignment="1">
      <alignment horizontal="left" vertical="center"/>
    </xf>
    <xf numFmtId="49" fontId="145" fillId="0" borderId="120" xfId="166" applyNumberFormat="1" applyFont="1" applyBorder="1" applyAlignment="1">
      <alignment horizontal="left" vertical="center" wrapText="1"/>
    </xf>
    <xf numFmtId="49" fontId="145" fillId="0" borderId="233" xfId="166" applyNumberFormat="1" applyFont="1" applyBorder="1" applyAlignment="1">
      <alignment vertical="center" wrapText="1"/>
    </xf>
    <xf numFmtId="49" fontId="145" fillId="0" borderId="122" xfId="166" applyNumberFormat="1" applyFont="1" applyBorder="1" applyAlignment="1">
      <alignment horizontal="left" vertical="center" wrapText="1"/>
    </xf>
    <xf numFmtId="49" fontId="144" fillId="0" borderId="104" xfId="0" applyNumberFormat="1" applyFont="1" applyBorder="1" applyAlignment="1">
      <alignment vertical="center" wrapText="1"/>
    </xf>
    <xf numFmtId="49" fontId="144" fillId="0" borderId="104" xfId="0" applyNumberFormat="1" applyFont="1" applyBorder="1" applyAlignment="1">
      <alignment horizontal="center" vertical="center" wrapText="1"/>
    </xf>
    <xf numFmtId="49" fontId="144" fillId="0" borderId="233" xfId="0" applyNumberFormat="1" applyFont="1" applyBorder="1" applyAlignment="1">
      <alignment vertical="center" wrapText="1"/>
    </xf>
    <xf numFmtId="49" fontId="144" fillId="0" borderId="233" xfId="0" applyNumberFormat="1" applyFont="1" applyBorder="1" applyAlignment="1">
      <alignment horizontal="center" vertical="center" wrapText="1"/>
    </xf>
    <xf numFmtId="14" fontId="144" fillId="0" borderId="233" xfId="0" applyNumberFormat="1" applyFont="1" applyBorder="1" applyAlignment="1">
      <alignment horizontal="center" vertical="center" wrapText="1"/>
    </xf>
    <xf numFmtId="14" fontId="146" fillId="0" borderId="233" xfId="0" applyNumberFormat="1" applyFont="1" applyBorder="1" applyAlignment="1">
      <alignment vertical="center" wrapText="1"/>
    </xf>
    <xf numFmtId="49" fontId="144" fillId="0" borderId="233" xfId="157" applyNumberFormat="1" applyFont="1" applyBorder="1" applyAlignment="1">
      <alignment vertical="center" wrapText="1"/>
    </xf>
    <xf numFmtId="49" fontId="144" fillId="0" borderId="233" xfId="157" applyNumberFormat="1" applyFont="1" applyBorder="1" applyAlignment="1">
      <alignment horizontal="center" vertical="center" wrapText="1"/>
    </xf>
    <xf numFmtId="49" fontId="144" fillId="0" borderId="233" xfId="166" applyNumberFormat="1" applyFont="1" applyBorder="1" applyAlignment="1">
      <alignment vertical="center" wrapText="1"/>
    </xf>
    <xf numFmtId="49" fontId="144" fillId="0" borderId="233" xfId="166" applyNumberFormat="1" applyFont="1" applyBorder="1" applyAlignment="1">
      <alignment horizontal="center" vertical="center" wrapText="1"/>
    </xf>
    <xf numFmtId="14" fontId="144" fillId="0" borderId="233" xfId="166" applyNumberFormat="1" applyFont="1" applyBorder="1" applyAlignment="1">
      <alignment horizontal="center" vertical="center"/>
    </xf>
    <xf numFmtId="49" fontId="144" fillId="0" borderId="233" xfId="166" applyNumberFormat="1" applyFont="1" applyBorder="1" applyAlignment="1">
      <alignment vertical="center"/>
    </xf>
    <xf numFmtId="0" fontId="144" fillId="0" borderId="233" xfId="166" applyFont="1" applyBorder="1" applyAlignment="1">
      <alignment horizontal="right" vertical="center"/>
    </xf>
    <xf numFmtId="49" fontId="144" fillId="0" borderId="120" xfId="166" applyNumberFormat="1" applyFont="1" applyBorder="1" applyAlignment="1">
      <alignment vertical="center" wrapText="1"/>
    </xf>
    <xf numFmtId="49" fontId="144" fillId="0" borderId="120" xfId="166" applyNumberFormat="1" applyFont="1" applyBorder="1" applyAlignment="1">
      <alignment horizontal="center" vertical="center" wrapText="1"/>
    </xf>
    <xf numFmtId="49" fontId="147" fillId="0" borderId="270" xfId="166" applyNumberFormat="1" applyFont="1" applyBorder="1" applyAlignment="1">
      <alignment vertical="center"/>
    </xf>
    <xf numFmtId="49" fontId="147" fillId="0" borderId="270" xfId="166" applyNumberFormat="1" applyFont="1" applyBorder="1" applyAlignment="1">
      <alignment horizontal="center" vertical="center"/>
    </xf>
    <xf numFmtId="0" fontId="147" fillId="0" borderId="270" xfId="166" applyFont="1" applyBorder="1" applyAlignment="1">
      <alignment horizontal="right" vertical="center"/>
    </xf>
    <xf numFmtId="14" fontId="147" fillId="0" borderId="270" xfId="166" applyNumberFormat="1" applyFont="1" applyBorder="1" applyAlignment="1">
      <alignment horizontal="right" vertical="center"/>
    </xf>
    <xf numFmtId="4" fontId="144" fillId="0" borderId="104" xfId="0" applyNumberFormat="1" applyFont="1" applyBorder="1" applyAlignment="1">
      <alignment horizontal="right" vertical="center" wrapText="1"/>
    </xf>
    <xf numFmtId="4" fontId="144" fillId="0" borderId="233" xfId="0" applyNumberFormat="1" applyFont="1" applyBorder="1" applyAlignment="1">
      <alignment horizontal="right" vertical="center" wrapText="1"/>
    </xf>
    <xf numFmtId="4" fontId="146" fillId="0" borderId="233" xfId="0" applyNumberFormat="1" applyFont="1" applyBorder="1" applyAlignment="1">
      <alignment vertical="center" wrapText="1"/>
    </xf>
    <xf numFmtId="0" fontId="146" fillId="0" borderId="233" xfId="0" applyFont="1" applyBorder="1" applyAlignment="1">
      <alignment horizontal="center" vertical="center" wrapText="1"/>
    </xf>
    <xf numFmtId="4" fontId="144" fillId="0" borderId="233" xfId="157" applyNumberFormat="1" applyFont="1" applyBorder="1" applyAlignment="1">
      <alignment horizontal="right" vertical="center" wrapText="1"/>
    </xf>
    <xf numFmtId="4" fontId="144" fillId="0" borderId="233" xfId="166" applyNumberFormat="1" applyFont="1" applyBorder="1" applyAlignment="1">
      <alignment horizontal="right" vertical="center" wrapText="1"/>
    </xf>
    <xf numFmtId="4" fontId="144" fillId="0" borderId="233" xfId="166" applyNumberFormat="1" applyFont="1" applyBorder="1" applyAlignment="1">
      <alignment horizontal="right" vertical="center"/>
    </xf>
    <xf numFmtId="14" fontId="144" fillId="0" borderId="120" xfId="166" applyNumberFormat="1" applyFont="1" applyBorder="1" applyAlignment="1">
      <alignment horizontal="center" vertical="center" wrapText="1"/>
    </xf>
    <xf numFmtId="4" fontId="145" fillId="0" borderId="120" xfId="166" applyNumberFormat="1" applyFont="1" applyBorder="1" applyAlignment="1">
      <alignment horizontal="right" vertical="center" wrapText="1"/>
    </xf>
    <xf numFmtId="49" fontId="145" fillId="0" borderId="120" xfId="166" applyNumberFormat="1" applyFont="1" applyBorder="1" applyAlignment="1">
      <alignment horizontal="center" vertical="center" wrapText="1"/>
    </xf>
    <xf numFmtId="0" fontId="121" fillId="0" borderId="233" xfId="0" applyFont="1" applyBorder="1" applyAlignment="1">
      <alignment horizontal="center" vertical="center"/>
    </xf>
    <xf numFmtId="4" fontId="145" fillId="0" borderId="118" xfId="166" applyNumberFormat="1" applyFont="1" applyBorder="1" applyAlignment="1">
      <alignment vertical="center" wrapText="1"/>
    </xf>
    <xf numFmtId="49" fontId="147" fillId="0" borderId="270" xfId="166" applyNumberFormat="1" applyFont="1" applyBorder="1" applyAlignment="1">
      <alignment horizontal="left" vertical="center"/>
    </xf>
    <xf numFmtId="14" fontId="147" fillId="0" borderId="270" xfId="166" applyNumberFormat="1" applyFont="1" applyBorder="1" applyAlignment="1">
      <alignment horizontal="center" vertical="center"/>
    </xf>
    <xf numFmtId="9" fontId="144" fillId="0" borderId="104" xfId="0" applyNumberFormat="1" applyFont="1" applyBorder="1" applyAlignment="1">
      <alignment horizontal="center" vertical="center" wrapText="1"/>
    </xf>
    <xf numFmtId="9" fontId="144" fillId="0" borderId="233" xfId="0" applyNumberFormat="1" applyFont="1" applyBorder="1" applyAlignment="1">
      <alignment horizontal="center" vertical="center" wrapText="1"/>
    </xf>
    <xf numFmtId="9" fontId="144" fillId="0" borderId="233" xfId="0" applyNumberFormat="1" applyFont="1" applyBorder="1" applyAlignment="1">
      <alignment horizontal="center" vertical="center"/>
    </xf>
    <xf numFmtId="9" fontId="144" fillId="0" borderId="233" xfId="157" applyNumberFormat="1" applyFont="1" applyBorder="1" applyAlignment="1">
      <alignment horizontal="center" vertical="center"/>
    </xf>
    <xf numFmtId="9" fontId="146" fillId="0" borderId="233" xfId="7" applyNumberFormat="1" applyFont="1" applyBorder="1" applyAlignment="1">
      <alignment horizontal="center" vertical="center" wrapText="1"/>
    </xf>
    <xf numFmtId="9" fontId="144" fillId="0" borderId="120" xfId="0" applyNumberFormat="1" applyFont="1" applyBorder="1" applyAlignment="1">
      <alignment horizontal="center" vertical="center" wrapText="1"/>
    </xf>
    <xf numFmtId="0" fontId="2" fillId="2" borderId="91" xfId="64" applyFill="1" applyBorder="1"/>
    <xf numFmtId="0" fontId="2" fillId="2" borderId="271" xfId="64" applyFill="1" applyBorder="1"/>
    <xf numFmtId="9" fontId="144" fillId="0" borderId="233" xfId="0" applyNumberFormat="1" applyFont="1" applyBorder="1" applyAlignment="1">
      <alignment horizontal="center" vertical="center" wrapText="1" shrinkToFit="1"/>
    </xf>
    <xf numFmtId="0" fontId="75" fillId="0" borderId="142" xfId="64" applyFont="1" applyBorder="1" applyAlignment="1">
      <alignment horizontal="left"/>
    </xf>
    <xf numFmtId="4" fontId="75" fillId="0" borderId="140" xfId="64" applyNumberFormat="1" applyFont="1" applyFill="1" applyBorder="1" applyAlignment="1"/>
    <xf numFmtId="0" fontId="107" fillId="0" borderId="233" xfId="71" applyFont="1" applyBorder="1" applyAlignment="1">
      <alignment vertical="center"/>
    </xf>
    <xf numFmtId="4" fontId="144" fillId="0" borderId="268" xfId="0" applyNumberFormat="1" applyFont="1" applyBorder="1" applyAlignment="1">
      <alignment horizontal="right" vertical="center" wrapText="1"/>
    </xf>
    <xf numFmtId="4" fontId="144" fillId="0" borderId="268" xfId="157" applyNumberFormat="1" applyFont="1" applyBorder="1" applyAlignment="1">
      <alignment horizontal="right" vertical="center" wrapText="1"/>
    </xf>
    <xf numFmtId="4" fontId="144" fillId="0" borderId="268" xfId="166" applyNumberFormat="1" applyFont="1" applyBorder="1" applyAlignment="1">
      <alignment horizontal="right" vertical="center" wrapText="1"/>
    </xf>
    <xf numFmtId="0" fontId="144" fillId="0" borderId="83" xfId="71" applyFont="1" applyBorder="1" applyAlignment="1">
      <alignment vertical="center"/>
    </xf>
    <xf numFmtId="0" fontId="144" fillId="0" borderId="233" xfId="71" applyFont="1" applyBorder="1" applyAlignment="1">
      <alignment vertical="center"/>
    </xf>
    <xf numFmtId="4" fontId="144" fillId="0" borderId="268" xfId="0" applyNumberFormat="1" applyFont="1" applyBorder="1" applyAlignment="1">
      <alignment vertical="center" wrapText="1"/>
    </xf>
    <xf numFmtId="0" fontId="148" fillId="0" borderId="156" xfId="71" applyFont="1" applyBorder="1" applyAlignment="1">
      <alignment vertical="center"/>
    </xf>
    <xf numFmtId="0" fontId="148" fillId="0" borderId="233" xfId="71" applyFont="1" applyBorder="1" applyAlignment="1">
      <alignment vertical="center"/>
    </xf>
    <xf numFmtId="0" fontId="144" fillId="0" borderId="156" xfId="71" applyFont="1" applyBorder="1" applyAlignment="1">
      <alignment horizontal="center" vertical="center"/>
    </xf>
    <xf numFmtId="0" fontId="144" fillId="0" borderId="83" xfId="71" applyFont="1" applyBorder="1" applyAlignment="1">
      <alignment horizontal="center" vertical="center"/>
    </xf>
    <xf numFmtId="0" fontId="144" fillId="0" borderId="233" xfId="71" applyFont="1" applyBorder="1" applyAlignment="1">
      <alignment horizontal="center" vertical="center"/>
    </xf>
    <xf numFmtId="14" fontId="144" fillId="0" borderId="83" xfId="71" applyNumberFormat="1" applyFont="1" applyBorder="1" applyAlignment="1">
      <alignment horizontal="center" vertical="center"/>
    </xf>
    <xf numFmtId="14" fontId="144" fillId="0" borderId="233" xfId="71" applyNumberFormat="1" applyFont="1" applyBorder="1" applyAlignment="1">
      <alignment horizontal="center" vertical="center"/>
    </xf>
    <xf numFmtId="170" fontId="107" fillId="0" borderId="6" xfId="71" applyNumberFormat="1" applyFont="1" applyBorder="1" applyAlignment="1">
      <alignment vertical="center"/>
    </xf>
    <xf numFmtId="0" fontId="107" fillId="0" borderId="6" xfId="71" applyFont="1" applyBorder="1" applyAlignment="1">
      <alignment vertical="center"/>
    </xf>
    <xf numFmtId="4" fontId="144" fillId="0" borderId="83" xfId="71" applyNumberFormat="1" applyFont="1" applyBorder="1" applyAlignment="1">
      <alignment vertical="center"/>
    </xf>
    <xf numFmtId="4" fontId="144" fillId="0" borderId="233" xfId="71" applyNumberFormat="1" applyFont="1" applyBorder="1" applyAlignment="1">
      <alignment vertical="center"/>
    </xf>
    <xf numFmtId="0" fontId="2" fillId="0" borderId="83" xfId="64" applyBorder="1" applyAlignment="1">
      <alignment horizontal="center"/>
    </xf>
    <xf numFmtId="0" fontId="139" fillId="0" borderId="0" xfId="64" applyFont="1" applyFill="1" applyBorder="1"/>
    <xf numFmtId="0" fontId="139" fillId="0" borderId="0" xfId="64" applyFont="1" applyBorder="1"/>
    <xf numFmtId="0" fontId="139" fillId="0" borderId="0" xfId="64" applyFont="1"/>
    <xf numFmtId="49" fontId="139" fillId="0" borderId="0" xfId="64" applyNumberFormat="1" applyFont="1" applyAlignment="1"/>
    <xf numFmtId="49" fontId="139" fillId="0" borderId="0" xfId="64" applyNumberFormat="1" applyFont="1"/>
    <xf numFmtId="49" fontId="139" fillId="0" borderId="0" xfId="64" applyNumberFormat="1" applyFont="1" applyBorder="1" applyAlignment="1"/>
    <xf numFmtId="0" fontId="139" fillId="0" borderId="0" xfId="64" applyFont="1" applyBorder="1" applyAlignment="1"/>
    <xf numFmtId="0" fontId="107" fillId="0" borderId="0" xfId="7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181" xfId="0" applyBorder="1" applyAlignment="1">
      <alignment horizontal="left" wrapText="1"/>
    </xf>
    <xf numFmtId="49" fontId="55" fillId="0" borderId="0" xfId="0" applyNumberFormat="1" applyFont="1" applyBorder="1" applyAlignment="1">
      <alignment horizontal="center" vertical="center"/>
    </xf>
    <xf numFmtId="44" fontId="1" fillId="0" borderId="0" xfId="192" applyFont="1" applyBorder="1" applyAlignment="1">
      <alignment horizontal="center" vertical="center"/>
    </xf>
    <xf numFmtId="44" fontId="1" fillId="0" borderId="180" xfId="192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0" fillId="0" borderId="18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5" fillId="0" borderId="0" xfId="6" applyFont="1" applyBorder="1" applyAlignment="1">
      <alignment horizontal="center"/>
    </xf>
    <xf numFmtId="4" fontId="144" fillId="0" borderId="233" xfId="0" applyNumberFormat="1" applyFont="1" applyBorder="1" applyAlignment="1">
      <alignment vertical="center" wrapText="1"/>
    </xf>
    <xf numFmtId="0" fontId="144" fillId="0" borderId="121" xfId="71" applyFont="1" applyBorder="1" applyAlignment="1">
      <alignment vertical="center"/>
    </xf>
    <xf numFmtId="4" fontId="144" fillId="0" borderId="121" xfId="71" applyNumberFormat="1" applyFont="1" applyBorder="1" applyAlignment="1">
      <alignment vertical="center"/>
    </xf>
    <xf numFmtId="0" fontId="144" fillId="0" borderId="121" xfId="71" applyFont="1" applyBorder="1" applyAlignment="1">
      <alignment horizontal="center" vertical="center"/>
    </xf>
    <xf numFmtId="14" fontId="144" fillId="0" borderId="121" xfId="71" applyNumberFormat="1" applyFont="1" applyBorder="1" applyAlignment="1">
      <alignment horizontal="center" vertical="center"/>
    </xf>
    <xf numFmtId="49" fontId="145" fillId="0" borderId="233" xfId="0" applyNumberFormat="1" applyFont="1" applyBorder="1" applyAlignment="1">
      <alignment horizontal="center" vertical="center" wrapText="1"/>
    </xf>
    <xf numFmtId="0" fontId="149" fillId="0" borderId="272" xfId="71" applyFont="1" applyBorder="1" applyAlignment="1">
      <alignment horizontal="center" vertical="center"/>
    </xf>
    <xf numFmtId="4" fontId="149" fillId="0" borderId="273" xfId="71" applyNumberFormat="1" applyFont="1" applyBorder="1" applyAlignment="1">
      <alignment horizontal="center" vertical="center"/>
    </xf>
    <xf numFmtId="0" fontId="149" fillId="0" borderId="273" xfId="71" applyFont="1" applyBorder="1" applyAlignment="1">
      <alignment vertical="center"/>
    </xf>
    <xf numFmtId="170" fontId="149" fillId="0" borderId="273" xfId="71" applyNumberFormat="1" applyFont="1" applyBorder="1" applyAlignment="1">
      <alignment horizontal="center" vertical="center"/>
    </xf>
    <xf numFmtId="170" fontId="149" fillId="0" borderId="274" xfId="71" applyNumberFormat="1" applyFont="1" applyBorder="1" applyAlignment="1">
      <alignment horizontal="center" vertical="center"/>
    </xf>
    <xf numFmtId="0" fontId="149" fillId="0" borderId="273" xfId="71" applyFont="1" applyBorder="1" applyAlignment="1">
      <alignment horizontal="center" vertical="center"/>
    </xf>
    <xf numFmtId="0" fontId="149" fillId="0" borderId="153" xfId="71" applyFont="1" applyBorder="1" applyAlignment="1">
      <alignment horizontal="center" vertical="center"/>
    </xf>
    <xf numFmtId="4" fontId="149" fillId="0" borderId="153" xfId="71" applyNumberFormat="1" applyFont="1" applyBorder="1" applyAlignment="1">
      <alignment horizontal="right" vertical="center"/>
    </xf>
    <xf numFmtId="170" fontId="149" fillId="0" borderId="153" xfId="71" applyNumberFormat="1" applyFont="1" applyBorder="1" applyAlignment="1">
      <alignment horizontal="center" vertical="center"/>
    </xf>
    <xf numFmtId="0" fontId="149" fillId="0" borderId="153" xfId="71" applyFont="1" applyBorder="1" applyAlignment="1">
      <alignment vertical="center"/>
    </xf>
    <xf numFmtId="0" fontId="148" fillId="0" borderId="153" xfId="71" applyFont="1" applyBorder="1" applyAlignment="1">
      <alignment vertical="center"/>
    </xf>
    <xf numFmtId="0" fontId="55" fillId="0" borderId="0" xfId="0" applyFont="1" applyBorder="1" applyAlignment="1"/>
    <xf numFmtId="0" fontId="2" fillId="0" borderId="0" xfId="64" applyAlignment="1">
      <alignment horizontal="center"/>
    </xf>
    <xf numFmtId="49" fontId="55" fillId="0" borderId="0" xfId="0" applyNumberFormat="1" applyFont="1" applyBorder="1" applyAlignment="1"/>
    <xf numFmtId="49" fontId="55" fillId="0" borderId="6" xfId="0" applyNumberFormat="1" applyFont="1" applyBorder="1" applyAlignment="1"/>
    <xf numFmtId="0" fontId="144" fillId="0" borderId="120" xfId="166" applyFont="1" applyBorder="1" applyAlignment="1">
      <alignment horizontal="left" vertical="center" wrapText="1"/>
    </xf>
    <xf numFmtId="0" fontId="147" fillId="0" borderId="270" xfId="166" applyFont="1" applyBorder="1" applyAlignment="1">
      <alignment horizontal="left" vertical="center"/>
    </xf>
    <xf numFmtId="0" fontId="2" fillId="2" borderId="5" xfId="0" applyFont="1" applyFill="1" applyBorder="1" applyAlignment="1">
      <alignment vertical="top"/>
    </xf>
    <xf numFmtId="0" fontId="94" fillId="0" borderId="0" xfId="64" applyFont="1"/>
    <xf numFmtId="49" fontId="2" fillId="0" borderId="0" xfId="64" applyNumberFormat="1"/>
    <xf numFmtId="0" fontId="0" fillId="0" borderId="0" xfId="64" applyFont="1"/>
    <xf numFmtId="49" fontId="2" fillId="0" borderId="0" xfId="64" applyNumberFormat="1" applyAlignment="1">
      <alignment horizontal="center"/>
    </xf>
    <xf numFmtId="0" fontId="2" fillId="0" borderId="6" xfId="64" applyFont="1" applyBorder="1"/>
    <xf numFmtId="49" fontId="2" fillId="0" borderId="0" xfId="64" applyNumberFormat="1" applyAlignment="1">
      <alignment horizontal="center"/>
    </xf>
    <xf numFmtId="0" fontId="70" fillId="0" borderId="0" xfId="64" applyFont="1" applyAlignment="1">
      <alignment horizontal="center"/>
    </xf>
    <xf numFmtId="0" fontId="74" fillId="0" borderId="0" xfId="64" applyFont="1" applyAlignment="1"/>
    <xf numFmtId="0" fontId="70" fillId="0" borderId="0" xfId="64" applyFont="1" applyBorder="1" applyAlignment="1"/>
    <xf numFmtId="0" fontId="85" fillId="0" borderId="0" xfId="64" applyFont="1" applyAlignment="1"/>
    <xf numFmtId="39" fontId="75" fillId="0" borderId="0" xfId="64" applyNumberFormat="1" applyFont="1" applyFill="1" applyAlignment="1"/>
    <xf numFmtId="49" fontId="144" fillId="0" borderId="104" xfId="0" applyNumberFormat="1" applyFont="1" applyBorder="1" applyAlignment="1">
      <alignment horizontal="left" vertical="center"/>
    </xf>
    <xf numFmtId="49" fontId="144" fillId="0" borderId="233" xfId="0" applyNumberFormat="1" applyFont="1" applyBorder="1" applyAlignment="1">
      <alignment horizontal="left" vertical="center"/>
    </xf>
    <xf numFmtId="0" fontId="146" fillId="0" borderId="233" xfId="0" applyFont="1" applyBorder="1" applyAlignment="1">
      <alignment vertical="center"/>
    </xf>
    <xf numFmtId="49" fontId="144" fillId="0" borderId="233" xfId="157" applyNumberFormat="1" applyFont="1" applyBorder="1" applyAlignment="1">
      <alignment horizontal="left" vertical="center"/>
    </xf>
    <xf numFmtId="49" fontId="144" fillId="0" borderId="120" xfId="166" applyNumberFormat="1" applyFont="1" applyBorder="1" applyAlignment="1">
      <alignment horizontal="left" vertical="center"/>
    </xf>
    <xf numFmtId="49" fontId="145" fillId="0" borderId="120" xfId="166" applyNumberFormat="1" applyFont="1" applyBorder="1" applyAlignment="1">
      <alignment horizontal="left" vertical="center"/>
    </xf>
    <xf numFmtId="49" fontId="145" fillId="0" borderId="233" xfId="166" applyNumberFormat="1" applyFont="1" applyBorder="1" applyAlignment="1">
      <alignment vertical="center"/>
    </xf>
    <xf numFmtId="49" fontId="145" fillId="0" borderId="122" xfId="166" applyNumberFormat="1" applyFont="1" applyBorder="1" applyAlignment="1">
      <alignment horizontal="left" vertical="center"/>
    </xf>
    <xf numFmtId="49" fontId="145" fillId="0" borderId="233" xfId="166" applyNumberFormat="1" applyFont="1" applyBorder="1" applyAlignment="1">
      <alignment horizontal="left" vertical="center"/>
    </xf>
    <xf numFmtId="0" fontId="79" fillId="0" borderId="32" xfId="64" applyFont="1" applyBorder="1" applyAlignment="1">
      <alignment horizontal="center" vertical="center"/>
    </xf>
    <xf numFmtId="0" fontId="2" fillId="0" borderId="0" xfId="64" applyBorder="1" applyAlignment="1"/>
    <xf numFmtId="0" fontId="2" fillId="0" borderId="83" xfId="64" applyBorder="1" applyAlignment="1"/>
    <xf numFmtId="0" fontId="70" fillId="0" borderId="83" xfId="64" applyFont="1" applyBorder="1" applyAlignment="1"/>
    <xf numFmtId="0" fontId="69" fillId="0" borderId="0" xfId="64" applyFont="1" applyBorder="1" applyAlignment="1"/>
    <xf numFmtId="0" fontId="2" fillId="0" borderId="0" xfId="64" applyFont="1" applyBorder="1" applyAlignment="1"/>
    <xf numFmtId="0" fontId="144" fillId="0" borderId="104" xfId="0" applyFont="1" applyBorder="1" applyAlignment="1">
      <alignment horizontal="left" vertical="center"/>
    </xf>
    <xf numFmtId="14" fontId="144" fillId="0" borderId="104" xfId="0" applyNumberFormat="1" applyFont="1" applyBorder="1" applyAlignment="1">
      <alignment horizontal="center" vertical="center"/>
    </xf>
    <xf numFmtId="0" fontId="144" fillId="0" borderId="233" xfId="0" applyFont="1" applyBorder="1" applyAlignment="1">
      <alignment horizontal="left" vertical="center"/>
    </xf>
    <xf numFmtId="14" fontId="144" fillId="0" borderId="233" xfId="0" applyNumberFormat="1" applyFont="1" applyBorder="1" applyAlignment="1">
      <alignment horizontal="center" vertical="center"/>
    </xf>
    <xf numFmtId="0" fontId="144" fillId="0" borderId="233" xfId="0" applyFont="1" applyBorder="1" applyAlignment="1">
      <alignment horizontal="right" vertical="center"/>
    </xf>
    <xf numFmtId="0" fontId="146" fillId="0" borderId="233" xfId="0" applyFont="1" applyBorder="1" applyAlignment="1">
      <alignment horizontal="right" vertical="center"/>
    </xf>
    <xf numFmtId="14" fontId="146" fillId="0" borderId="233" xfId="0" applyNumberFormat="1" applyFont="1" applyBorder="1" applyAlignment="1">
      <alignment vertical="center"/>
    </xf>
    <xf numFmtId="0" fontId="144" fillId="0" borderId="233" xfId="157" applyFont="1" applyBorder="1" applyAlignment="1">
      <alignment horizontal="left" vertical="center"/>
    </xf>
    <xf numFmtId="14" fontId="144" fillId="0" borderId="233" xfId="157" applyNumberFormat="1" applyFont="1" applyBorder="1" applyAlignment="1">
      <alignment horizontal="center" vertical="center"/>
    </xf>
    <xf numFmtId="14" fontId="144" fillId="0" borderId="233" xfId="0" applyNumberFormat="1" applyFont="1" applyBorder="1" applyAlignment="1">
      <alignment horizontal="left" vertical="center"/>
    </xf>
    <xf numFmtId="0" fontId="144" fillId="0" borderId="120" xfId="166" applyFont="1" applyBorder="1" applyAlignment="1">
      <alignment horizontal="right" vertical="center"/>
    </xf>
    <xf numFmtId="169" fontId="79" fillId="0" borderId="32" xfId="64" applyNumberFormat="1" applyFont="1" applyBorder="1" applyAlignment="1">
      <alignment horizontal="center" vertical="center"/>
    </xf>
    <xf numFmtId="49" fontId="2" fillId="0" borderId="0" xfId="64" applyNumberFormat="1" applyAlignment="1"/>
    <xf numFmtId="0" fontId="99" fillId="0" borderId="100" xfId="64" applyFont="1" applyFill="1" applyBorder="1" applyAlignment="1">
      <alignment horizontal="center" vertical="center"/>
    </xf>
    <xf numFmtId="0" fontId="96" fillId="0" borderId="85" xfId="64" applyFont="1" applyFill="1" applyBorder="1" applyAlignment="1">
      <alignment horizontal="center" vertical="center"/>
    </xf>
    <xf numFmtId="14" fontId="144" fillId="0" borderId="104" xfId="0" applyNumberFormat="1" applyFont="1" applyBorder="1" applyAlignment="1">
      <alignment horizontal="right" vertical="center"/>
    </xf>
    <xf numFmtId="14" fontId="144" fillId="0" borderId="233" xfId="0" applyNumberFormat="1" applyFont="1" applyBorder="1" applyAlignment="1">
      <alignment horizontal="right" vertical="center"/>
    </xf>
    <xf numFmtId="0" fontId="142" fillId="0" borderId="233" xfId="0" applyFont="1" applyBorder="1" applyAlignment="1"/>
    <xf numFmtId="14" fontId="144" fillId="0" borderId="120" xfId="166" applyNumberFormat="1" applyFont="1" applyBorder="1" applyAlignment="1">
      <alignment horizontal="center" vertical="center"/>
    </xf>
    <xf numFmtId="169" fontId="75" fillId="0" borderId="85" xfId="64" applyNumberFormat="1" applyFont="1" applyBorder="1" applyAlignment="1">
      <alignment horizontal="center" vertical="center"/>
    </xf>
    <xf numFmtId="0" fontId="75" fillId="0" borderId="83" xfId="64" applyFont="1" applyBorder="1" applyAlignment="1">
      <alignment horizontal="center" vertical="center"/>
    </xf>
    <xf numFmtId="0" fontId="0" fillId="0" borderId="0" xfId="64" applyFont="1" applyAlignment="1"/>
    <xf numFmtId="0" fontId="94" fillId="0" borderId="0" xfId="64" applyFont="1" applyBorder="1" applyAlignment="1"/>
    <xf numFmtId="0" fontId="24" fillId="0" borderId="91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74" xfId="47" applyFont="1" applyFill="1" applyBorder="1" applyAlignment="1" applyProtection="1">
      <alignment horizontal="center" vertical="center" wrapText="1"/>
      <protection locked="0"/>
    </xf>
    <xf numFmtId="0" fontId="3" fillId="2" borderId="75" xfId="47" applyFont="1" applyFill="1" applyBorder="1" applyAlignment="1" applyProtection="1">
      <alignment horizontal="center" vertical="center"/>
      <protection locked="0"/>
    </xf>
    <xf numFmtId="0" fontId="3" fillId="2" borderId="76" xfId="47" applyFont="1" applyFill="1" applyBorder="1" applyAlignment="1" applyProtection="1">
      <alignment horizontal="center" vertical="center"/>
      <protection locked="0"/>
    </xf>
    <xf numFmtId="0" fontId="3" fillId="2" borderId="0" xfId="47" quotePrefix="1" applyFont="1" applyFill="1" applyBorder="1" applyAlignment="1" applyProtection="1">
      <alignment horizontal="left"/>
      <protection locked="0"/>
    </xf>
    <xf numFmtId="0" fontId="6" fillId="2" borderId="0" xfId="47" applyFont="1" applyFill="1" applyBorder="1" applyAlignment="1" applyProtection="1">
      <alignment horizontal="left"/>
      <protection locked="0"/>
    </xf>
    <xf numFmtId="0" fontId="3" fillId="2" borderId="0" xfId="47" applyFont="1" applyFill="1" applyBorder="1" applyAlignment="1" applyProtection="1">
      <alignment horizontal="center" vertical="top"/>
      <protection locked="0"/>
    </xf>
    <xf numFmtId="0" fontId="24" fillId="0" borderId="89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90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93" xfId="0" applyFont="1" applyBorder="1" applyAlignment="1" applyProtection="1">
      <alignment horizontal="center" vertical="center"/>
      <protection locked="0"/>
    </xf>
    <xf numFmtId="0" fontId="24" fillId="0" borderId="94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95" xfId="0" applyFont="1" applyBorder="1" applyAlignment="1" applyProtection="1">
      <alignment horizontal="center" vertical="center"/>
      <protection locked="0"/>
    </xf>
    <xf numFmtId="44" fontId="5" fillId="2" borderId="74" xfId="4" applyFont="1" applyFill="1" applyBorder="1" applyAlignment="1" applyProtection="1">
      <alignment horizontal="center" wrapText="1"/>
    </xf>
    <xf numFmtId="44" fontId="5" fillId="2" borderId="75" xfId="4" applyFont="1" applyFill="1" applyBorder="1" applyAlignment="1" applyProtection="1">
      <alignment horizontal="center"/>
    </xf>
    <xf numFmtId="44" fontId="5" fillId="2" borderId="76" xfId="4" applyFont="1" applyFill="1" applyBorder="1" applyAlignment="1" applyProtection="1">
      <alignment horizontal="center"/>
    </xf>
    <xf numFmtId="0" fontId="4" fillId="2" borderId="89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95" xfId="2" applyFont="1" applyFill="1" applyBorder="1" applyAlignment="1">
      <alignment horizontal="center" vertical="center"/>
    </xf>
    <xf numFmtId="0" fontId="4" fillId="2" borderId="92" xfId="2" applyFont="1" applyFill="1" applyBorder="1" applyAlignment="1">
      <alignment horizontal="center" vertical="center"/>
    </xf>
    <xf numFmtId="0" fontId="4" fillId="2" borderId="93" xfId="2" applyFont="1" applyFill="1" applyBorder="1" applyAlignment="1">
      <alignment horizontal="center" vertical="center"/>
    </xf>
    <xf numFmtId="0" fontId="4" fillId="2" borderId="105" xfId="2" applyFont="1" applyFill="1" applyBorder="1" applyAlignment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4" fillId="2" borderId="74" xfId="40" applyFont="1" applyFill="1" applyBorder="1" applyAlignment="1">
      <alignment horizontal="center" wrapText="1"/>
    </xf>
    <xf numFmtId="0" fontId="4" fillId="2" borderId="75" xfId="40" applyFont="1" applyFill="1" applyBorder="1" applyAlignment="1">
      <alignment horizontal="center"/>
    </xf>
    <xf numFmtId="0" fontId="4" fillId="2" borderId="76" xfId="40" applyFont="1" applyFill="1" applyBorder="1" applyAlignment="1">
      <alignment horizontal="center"/>
    </xf>
    <xf numFmtId="0" fontId="3" fillId="2" borderId="0" xfId="4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5" applyFont="1" applyFill="1" applyBorder="1" applyAlignment="1" applyProtection="1">
      <alignment horizontal="center" vertical="center"/>
    </xf>
    <xf numFmtId="0" fontId="5" fillId="2" borderId="1" xfId="5" applyFont="1" applyFill="1" applyBorder="1" applyAlignment="1" applyProtection="1">
      <alignment horizontal="center" wrapText="1"/>
    </xf>
    <xf numFmtId="0" fontId="5" fillId="2" borderId="2" xfId="5" applyFont="1" applyFill="1" applyBorder="1" applyAlignment="1" applyProtection="1">
      <alignment horizontal="center"/>
    </xf>
    <xf numFmtId="0" fontId="5" fillId="2" borderId="3" xfId="5" applyFont="1" applyFill="1" applyBorder="1" applyAlignment="1" applyProtection="1">
      <alignment horizontal="center"/>
    </xf>
    <xf numFmtId="0" fontId="3" fillId="2" borderId="0" xfId="5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25" fillId="4" borderId="58" xfId="7" applyFont="1" applyFill="1" applyBorder="1" applyAlignment="1" applyProtection="1">
      <alignment horizontal="center"/>
    </xf>
    <xf numFmtId="0" fontId="25" fillId="4" borderId="109" xfId="7" applyFont="1" applyFill="1" applyBorder="1" applyAlignment="1" applyProtection="1">
      <alignment horizontal="center"/>
    </xf>
    <xf numFmtId="0" fontId="25" fillId="4" borderId="58" xfId="7" applyFont="1" applyFill="1" applyBorder="1" applyAlignment="1" applyProtection="1">
      <alignment horizontal="left"/>
    </xf>
    <xf numFmtId="0" fontId="25" fillId="4" borderId="109" xfId="7" applyFont="1" applyFill="1" applyBorder="1" applyAlignment="1" applyProtection="1">
      <alignment horizontal="left"/>
    </xf>
    <xf numFmtId="0" fontId="25" fillId="0" borderId="1" xfId="7" applyFont="1" applyBorder="1" applyAlignment="1" applyProtection="1">
      <alignment horizontal="center" vertical="center"/>
    </xf>
    <xf numFmtId="0" fontId="25" fillId="0" borderId="61" xfId="7" applyFont="1" applyBorder="1" applyAlignment="1" applyProtection="1">
      <alignment horizontal="center" vertical="center"/>
    </xf>
    <xf numFmtId="0" fontId="25" fillId="0" borderId="4" xfId="7" applyFont="1" applyBorder="1" applyAlignment="1" applyProtection="1">
      <alignment horizontal="center" vertical="center"/>
    </xf>
    <xf numFmtId="0" fontId="25" fillId="0" borderId="63" xfId="7" applyFont="1" applyBorder="1" applyAlignment="1" applyProtection="1">
      <alignment horizontal="center" vertical="center"/>
    </xf>
    <xf numFmtId="0" fontId="25" fillId="0" borderId="49" xfId="7" applyFont="1" applyBorder="1" applyAlignment="1" applyProtection="1">
      <alignment horizontal="center" vertical="center"/>
    </xf>
    <xf numFmtId="0" fontId="25" fillId="0" borderId="65" xfId="7" applyFont="1" applyBorder="1" applyAlignment="1" applyProtection="1">
      <alignment horizontal="center" vertical="center"/>
    </xf>
    <xf numFmtId="0" fontId="25" fillId="0" borderId="1" xfId="7" applyFont="1" applyBorder="1" applyAlignment="1" applyProtection="1">
      <alignment horizontal="center" wrapText="1"/>
    </xf>
    <xf numFmtId="0" fontId="25" fillId="0" borderId="2" xfId="7" applyFont="1" applyBorder="1" applyAlignment="1" applyProtection="1">
      <alignment horizontal="center"/>
    </xf>
    <xf numFmtId="0" fontId="25" fillId="0" borderId="3" xfId="7" applyFont="1" applyBorder="1" applyAlignment="1" applyProtection="1">
      <alignment horizontal="center"/>
    </xf>
    <xf numFmtId="0" fontId="26" fillId="0" borderId="0" xfId="7" applyFont="1" applyBorder="1" applyAlignment="1" applyProtection="1">
      <alignment horizontal="right"/>
      <protection locked="0"/>
    </xf>
    <xf numFmtId="0" fontId="26" fillId="0" borderId="5" xfId="7" applyFont="1" applyBorder="1" applyAlignment="1" applyProtection="1">
      <alignment horizontal="right"/>
      <protection locked="0"/>
    </xf>
    <xf numFmtId="0" fontId="25" fillId="0" borderId="1" xfId="7" applyFont="1" applyBorder="1" applyAlignment="1" applyProtection="1">
      <alignment horizontal="center" vertical="center" wrapText="1"/>
    </xf>
    <xf numFmtId="0" fontId="25" fillId="0" borderId="3" xfId="7" applyFont="1" applyBorder="1" applyAlignment="1" applyProtection="1">
      <alignment horizontal="center" vertical="center" wrapText="1"/>
    </xf>
    <xf numFmtId="0" fontId="25" fillId="0" borderId="7" xfId="7" applyFont="1" applyBorder="1" applyAlignment="1" applyProtection="1">
      <alignment horizontal="center" vertical="center" wrapText="1"/>
    </xf>
    <xf numFmtId="0" fontId="25" fillId="0" borderId="9" xfId="7" applyFont="1" applyBorder="1" applyAlignment="1" applyProtection="1">
      <alignment horizontal="center" vertical="center" wrapText="1"/>
    </xf>
    <xf numFmtId="0" fontId="25" fillId="0" borderId="25" xfId="7" applyFont="1" applyBorder="1" applyAlignment="1" applyProtection="1">
      <alignment horizontal="center" vertical="center" wrapText="1"/>
    </xf>
    <xf numFmtId="0" fontId="25" fillId="0" borderId="31" xfId="7" applyFont="1" applyBorder="1" applyAlignment="1" applyProtection="1">
      <alignment horizontal="center" vertical="center" wrapText="1"/>
    </xf>
    <xf numFmtId="0" fontId="25" fillId="0" borderId="27" xfId="7" applyFont="1" applyBorder="1" applyAlignment="1" applyProtection="1">
      <alignment horizontal="center" vertical="center" wrapText="1"/>
    </xf>
    <xf numFmtId="0" fontId="25" fillId="0" borderId="33" xfId="7" applyFont="1" applyBorder="1" applyAlignment="1" applyProtection="1">
      <alignment horizontal="center" vertical="center" wrapText="1"/>
    </xf>
    <xf numFmtId="0" fontId="25" fillId="0" borderId="43" xfId="7" applyFont="1" applyBorder="1" applyAlignment="1" applyProtection="1">
      <alignment horizontal="center" vertical="center" wrapText="1"/>
    </xf>
    <xf numFmtId="0" fontId="25" fillId="0" borderId="45" xfId="7" applyFont="1" applyBorder="1" applyAlignment="1" applyProtection="1">
      <alignment horizontal="center" vertical="center" wrapText="1"/>
    </xf>
    <xf numFmtId="0" fontId="45" fillId="0" borderId="0" xfId="5" applyFont="1" applyFill="1" applyBorder="1" applyAlignment="1" applyProtection="1">
      <alignment horizontal="center" vertical="center"/>
    </xf>
    <xf numFmtId="0" fontId="136" fillId="0" borderId="0" xfId="5" applyFont="1" applyFill="1" applyBorder="1" applyAlignment="1" applyProtection="1">
      <alignment horizontal="center" vertical="center"/>
    </xf>
    <xf numFmtId="0" fontId="18" fillId="2" borderId="74" xfId="5" applyFont="1" applyFill="1" applyBorder="1" applyAlignment="1" applyProtection="1">
      <alignment horizontal="center"/>
    </xf>
    <xf numFmtId="0" fontId="18" fillId="2" borderId="75" xfId="5" applyFont="1" applyFill="1" applyBorder="1" applyAlignment="1" applyProtection="1">
      <alignment horizontal="center"/>
    </xf>
    <xf numFmtId="0" fontId="18" fillId="2" borderId="76" xfId="5" applyFont="1" applyFill="1" applyBorder="1" applyAlignment="1" applyProtection="1">
      <alignment horizontal="center"/>
    </xf>
    <xf numFmtId="0" fontId="18" fillId="2" borderId="4" xfId="5" applyFont="1" applyFill="1" applyBorder="1" applyAlignment="1" applyProtection="1">
      <alignment horizontal="center"/>
    </xf>
    <xf numFmtId="0" fontId="18" fillId="2" borderId="0" xfId="5" applyFont="1" applyFill="1" applyBorder="1" applyAlignment="1" applyProtection="1">
      <alignment horizontal="center"/>
    </xf>
    <xf numFmtId="0" fontId="18" fillId="2" borderId="5" xfId="5" applyFont="1" applyFill="1" applyBorder="1" applyAlignment="1" applyProtection="1">
      <alignment horizontal="center"/>
    </xf>
    <xf numFmtId="0" fontId="3" fillId="2" borderId="4" xfId="5" applyFont="1" applyFill="1" applyBorder="1" applyAlignment="1" applyProtection="1">
      <alignment horizontal="center"/>
    </xf>
    <xf numFmtId="0" fontId="3" fillId="2" borderId="5" xfId="5" applyFont="1" applyFill="1" applyBorder="1" applyAlignment="1" applyProtection="1">
      <alignment horizontal="center"/>
    </xf>
    <xf numFmtId="0" fontId="4" fillId="0" borderId="4" xfId="5" applyFont="1" applyFill="1" applyBorder="1" applyAlignment="1" applyProtection="1">
      <alignment horizontal="left"/>
      <protection locked="0"/>
    </xf>
    <xf numFmtId="0" fontId="4" fillId="0" borderId="0" xfId="5" applyFont="1" applyFill="1" applyBorder="1" applyAlignment="1" applyProtection="1">
      <alignment horizontal="left"/>
      <protection locked="0"/>
    </xf>
    <xf numFmtId="0" fontId="22" fillId="2" borderId="102" xfId="5" applyFont="1" applyFill="1" applyBorder="1" applyAlignment="1" applyProtection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49" fontId="71" fillId="2" borderId="116" xfId="42" applyNumberFormat="1" applyFont="1" applyFill="1" applyBorder="1" applyAlignment="1">
      <alignment horizontal="center" vertical="center"/>
    </xf>
    <xf numFmtId="49" fontId="71" fillId="2" borderId="229" xfId="42" applyNumberFormat="1" applyFont="1" applyFill="1" applyBorder="1" applyAlignment="1">
      <alignment horizontal="center" vertical="center"/>
    </xf>
    <xf numFmtId="49" fontId="71" fillId="2" borderId="230" xfId="42" applyNumberFormat="1" applyFont="1" applyFill="1" applyBorder="1" applyAlignment="1">
      <alignment horizontal="center" vertical="center"/>
    </xf>
    <xf numFmtId="0" fontId="130" fillId="2" borderId="186" xfId="42" applyFont="1" applyFill="1" applyBorder="1" applyAlignment="1">
      <alignment horizontal="center" vertical="center" wrapText="1"/>
    </xf>
    <xf numFmtId="0" fontId="130" fillId="2" borderId="187" xfId="42" applyFont="1" applyFill="1" applyBorder="1" applyAlignment="1">
      <alignment horizontal="center" vertical="center" wrapText="1"/>
    </xf>
    <xf numFmtId="0" fontId="130" fillId="2" borderId="188" xfId="42" applyFont="1" applyFill="1" applyBorder="1" applyAlignment="1">
      <alignment horizontal="center" vertical="center" wrapText="1"/>
    </xf>
    <xf numFmtId="0" fontId="130" fillId="2" borderId="4" xfId="42" applyFont="1" applyFill="1" applyBorder="1" applyAlignment="1">
      <alignment horizontal="center" vertical="center" wrapText="1"/>
    </xf>
    <xf numFmtId="0" fontId="130" fillId="2" borderId="0" xfId="42" applyFont="1" applyFill="1" applyBorder="1" applyAlignment="1">
      <alignment horizontal="center" vertical="center" wrapText="1"/>
    </xf>
    <xf numFmtId="0" fontId="130" fillId="2" borderId="5" xfId="42" applyFont="1" applyFill="1" applyBorder="1" applyAlignment="1">
      <alignment horizontal="center" vertical="center" wrapText="1"/>
    </xf>
    <xf numFmtId="0" fontId="80" fillId="2" borderId="4" xfId="42" applyFont="1" applyFill="1" applyBorder="1" applyAlignment="1">
      <alignment horizontal="center" vertical="center" wrapText="1"/>
    </xf>
    <xf numFmtId="0" fontId="80" fillId="2" borderId="0" xfId="42" applyFont="1" applyFill="1" applyBorder="1" applyAlignment="1">
      <alignment horizontal="center" vertical="center" wrapText="1"/>
    </xf>
    <xf numFmtId="0" fontId="80" fillId="2" borderId="5" xfId="42" applyFont="1" applyFill="1" applyBorder="1" applyAlignment="1">
      <alignment horizontal="center" vertical="center" wrapText="1"/>
    </xf>
    <xf numFmtId="0" fontId="130" fillId="2" borderId="0" xfId="42" applyFont="1" applyFill="1" applyBorder="1" applyAlignment="1">
      <alignment horizontal="center" vertical="center"/>
    </xf>
    <xf numFmtId="0" fontId="130" fillId="2" borderId="5" xfId="42" applyFont="1" applyFill="1" applyBorder="1" applyAlignment="1">
      <alignment horizontal="center" vertical="center"/>
    </xf>
    <xf numFmtId="0" fontId="130" fillId="2" borderId="55" xfId="42" applyFont="1" applyFill="1" applyBorder="1" applyAlignment="1">
      <alignment horizontal="center" vertical="center" wrapText="1"/>
    </xf>
    <xf numFmtId="0" fontId="130" fillId="2" borderId="6" xfId="42" applyFont="1" applyFill="1" applyBorder="1" applyAlignment="1">
      <alignment horizontal="center" vertical="center" wrapText="1"/>
    </xf>
    <xf numFmtId="0" fontId="130" fillId="2" borderId="225" xfId="42" applyFont="1" applyFill="1" applyBorder="1" applyAlignment="1">
      <alignment horizontal="center" vertical="center" wrapText="1"/>
    </xf>
    <xf numFmtId="0" fontId="130" fillId="2" borderId="227" xfId="42" applyFont="1" applyFill="1" applyBorder="1" applyAlignment="1">
      <alignment horizontal="center" vertical="center" wrapText="1"/>
    </xf>
    <xf numFmtId="0" fontId="130" fillId="2" borderId="226" xfId="42" applyFont="1" applyFill="1" applyBorder="1" applyAlignment="1">
      <alignment horizontal="center" vertical="center" wrapText="1"/>
    </xf>
    <xf numFmtId="0" fontId="130" fillId="2" borderId="228" xfId="42" applyFont="1" applyFill="1" applyBorder="1" applyAlignment="1">
      <alignment horizontal="center" vertical="center" wrapText="1"/>
    </xf>
    <xf numFmtId="0" fontId="73" fillId="4" borderId="22" xfId="42" applyFont="1" applyFill="1" applyBorder="1" applyAlignment="1">
      <alignment horizontal="center" vertical="center"/>
    </xf>
    <xf numFmtId="0" fontId="73" fillId="4" borderId="102" xfId="42" applyFont="1" applyFill="1" applyBorder="1" applyAlignment="1">
      <alignment horizontal="center" vertical="center"/>
    </xf>
    <xf numFmtId="0" fontId="73" fillId="4" borderId="145" xfId="42" applyFont="1" applyFill="1" applyBorder="1" applyAlignment="1">
      <alignment horizontal="center" vertical="center"/>
    </xf>
    <xf numFmtId="0" fontId="71" fillId="2" borderId="234" xfId="42" applyFont="1" applyFill="1" applyBorder="1" applyAlignment="1">
      <alignment horizontal="center" vertical="center"/>
    </xf>
    <xf numFmtId="0" fontId="71" fillId="2" borderId="192" xfId="42" applyFont="1" applyFill="1" applyBorder="1" applyAlignment="1">
      <alignment horizontal="center" vertical="center"/>
    </xf>
    <xf numFmtId="0" fontId="71" fillId="2" borderId="232" xfId="42" applyFont="1" applyFill="1" applyBorder="1" applyAlignment="1">
      <alignment horizontal="center" vertical="center"/>
    </xf>
    <xf numFmtId="0" fontId="79" fillId="2" borderId="231" xfId="42" applyFont="1" applyFill="1" applyBorder="1" applyAlignment="1">
      <alignment horizontal="center" vertical="center"/>
    </xf>
    <xf numFmtId="0" fontId="79" fillId="2" borderId="232" xfId="42" applyFont="1" applyFill="1" applyBorder="1" applyAlignment="1">
      <alignment horizontal="center" vertical="center"/>
    </xf>
    <xf numFmtId="0" fontId="79" fillId="2" borderId="233" xfId="42" applyFont="1" applyFill="1" applyBorder="1" applyAlignment="1">
      <alignment horizontal="center" vertical="center"/>
    </xf>
    <xf numFmtId="0" fontId="130" fillId="2" borderId="46" xfId="42" applyFont="1" applyFill="1" applyBorder="1" applyAlignment="1">
      <alignment horizontal="center" vertical="center"/>
    </xf>
    <xf numFmtId="0" fontId="130" fillId="2" borderId="236" xfId="42" applyFont="1" applyFill="1" applyBorder="1" applyAlignment="1">
      <alignment horizontal="center" vertical="center"/>
    </xf>
    <xf numFmtId="0" fontId="130" fillId="2" borderId="0" xfId="42" applyFont="1" applyFill="1" applyAlignment="1">
      <alignment horizontal="center" vertical="center"/>
    </xf>
    <xf numFmtId="0" fontId="129" fillId="0" borderId="0" xfId="42" applyFont="1" applyAlignment="1">
      <alignment horizontal="center"/>
    </xf>
    <xf numFmtId="49" fontId="73" fillId="2" borderId="116" xfId="42" applyNumberFormat="1" applyFont="1" applyFill="1" applyBorder="1" applyAlignment="1">
      <alignment horizontal="center" vertical="center"/>
    </xf>
    <xf numFmtId="49" fontId="73" fillId="2" borderId="229" xfId="42" applyNumberFormat="1" applyFont="1" applyFill="1" applyBorder="1" applyAlignment="1">
      <alignment horizontal="center" vertical="center"/>
    </xf>
    <xf numFmtId="49" fontId="73" fillId="2" borderId="230" xfId="42" applyNumberFormat="1" applyFont="1" applyFill="1" applyBorder="1" applyAlignment="1">
      <alignment horizontal="center" vertical="center"/>
    </xf>
    <xf numFmtId="0" fontId="130" fillId="2" borderId="238" xfId="42" applyFont="1" applyFill="1" applyBorder="1" applyAlignment="1">
      <alignment horizontal="center" vertical="center" wrapText="1"/>
    </xf>
    <xf numFmtId="0" fontId="130" fillId="2" borderId="239" xfId="42" applyFont="1" applyFill="1" applyBorder="1" applyAlignment="1">
      <alignment horizontal="center" vertical="center" wrapText="1"/>
    </xf>
    <xf numFmtId="0" fontId="130" fillId="2" borderId="9" xfId="42" applyFont="1" applyFill="1" applyBorder="1" applyAlignment="1">
      <alignment horizontal="center" vertical="center" wrapText="1"/>
    </xf>
    <xf numFmtId="0" fontId="73" fillId="2" borderId="234" xfId="42" applyFont="1" applyFill="1" applyBorder="1" applyAlignment="1">
      <alignment horizontal="center" vertical="center"/>
    </xf>
    <xf numFmtId="0" fontId="73" fillId="2" borderId="192" xfId="42" applyFont="1" applyFill="1" applyBorder="1" applyAlignment="1">
      <alignment horizontal="center" vertical="center"/>
    </xf>
    <xf numFmtId="0" fontId="73" fillId="2" borderId="232" xfId="42" applyFont="1" applyFill="1" applyBorder="1" applyAlignment="1">
      <alignment horizontal="center" vertical="center"/>
    </xf>
    <xf numFmtId="0" fontId="130" fillId="2" borderId="240" xfId="42" applyFont="1" applyFill="1" applyBorder="1" applyAlignment="1">
      <alignment horizontal="center" vertical="center"/>
    </xf>
    <xf numFmtId="0" fontId="126" fillId="10" borderId="0" xfId="0" applyFont="1" applyFill="1" applyAlignment="1" applyProtection="1">
      <alignment horizontal="left" vertical="center" indent="1"/>
      <protection locked="0"/>
    </xf>
    <xf numFmtId="0" fontId="0" fillId="10" borderId="0" xfId="0" applyFill="1" applyAlignment="1" applyProtection="1">
      <alignment horizontal="left" vertical="center" wrapText="1" indent="1"/>
      <protection locked="0"/>
    </xf>
    <xf numFmtId="0" fontId="127" fillId="10" borderId="0" xfId="0" applyFont="1" applyFill="1" applyAlignment="1" applyProtection="1">
      <alignment horizontal="center" vertical="center"/>
      <protection locked="0"/>
    </xf>
    <xf numFmtId="0" fontId="103" fillId="0" borderId="131" xfId="0" applyFont="1" applyFill="1" applyBorder="1" applyAlignment="1" applyProtection="1">
      <alignment horizontal="center" vertical="center"/>
      <protection locked="0"/>
    </xf>
    <xf numFmtId="0" fontId="103" fillId="0" borderId="118" xfId="0" applyFont="1" applyFill="1" applyBorder="1" applyAlignment="1" applyProtection="1">
      <alignment horizontal="center" vertical="center"/>
      <protection locked="0"/>
    </xf>
    <xf numFmtId="0" fontId="103" fillId="0" borderId="125" xfId="0" applyFont="1" applyFill="1" applyBorder="1" applyAlignment="1" applyProtection="1">
      <alignment horizontal="center" vertical="center"/>
      <protection locked="0"/>
    </xf>
    <xf numFmtId="0" fontId="103" fillId="0" borderId="133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center" vertical="center"/>
    </xf>
    <xf numFmtId="0" fontId="103" fillId="0" borderId="132" xfId="0" applyFont="1" applyFill="1" applyBorder="1" applyAlignment="1" applyProtection="1">
      <alignment horizontal="center" vertical="center"/>
    </xf>
    <xf numFmtId="0" fontId="103" fillId="0" borderId="189" xfId="0" applyFont="1" applyFill="1" applyBorder="1" applyAlignment="1" applyProtection="1">
      <alignment horizontal="center" vertical="center"/>
    </xf>
    <xf numFmtId="0" fontId="103" fillId="0" borderId="212" xfId="0" applyFont="1" applyFill="1" applyBorder="1" applyAlignment="1" applyProtection="1">
      <alignment horizontal="center" vertical="center"/>
    </xf>
    <xf numFmtId="0" fontId="103" fillId="0" borderId="213" xfId="0" applyFont="1" applyFill="1" applyBorder="1" applyAlignment="1" applyProtection="1">
      <alignment horizontal="center" vertical="center"/>
    </xf>
    <xf numFmtId="0" fontId="103" fillId="10" borderId="199" xfId="0" applyFont="1" applyFill="1" applyBorder="1" applyAlignment="1" applyProtection="1">
      <alignment horizontal="left" vertical="center"/>
    </xf>
    <xf numFmtId="0" fontId="103" fillId="10" borderId="193" xfId="0" applyFont="1" applyFill="1" applyBorder="1" applyAlignment="1" applyProtection="1">
      <alignment horizontal="left" vertical="center"/>
    </xf>
    <xf numFmtId="0" fontId="103" fillId="10" borderId="196" xfId="0" applyFont="1" applyFill="1" applyBorder="1" applyAlignment="1" applyProtection="1">
      <alignment horizontal="left" vertical="center"/>
    </xf>
    <xf numFmtId="0" fontId="103" fillId="10" borderId="200" xfId="0" applyFont="1" applyFill="1" applyBorder="1" applyAlignment="1" applyProtection="1">
      <alignment horizontal="center" vertical="center" wrapText="1"/>
    </xf>
    <xf numFmtId="0" fontId="103" fillId="10" borderId="206" xfId="0" applyFont="1" applyFill="1" applyBorder="1" applyAlignment="1" applyProtection="1">
      <alignment horizontal="center" vertical="center"/>
    </xf>
    <xf numFmtId="0" fontId="103" fillId="10" borderId="197" xfId="0" applyFont="1" applyFill="1" applyBorder="1" applyAlignment="1" applyProtection="1">
      <alignment horizontal="center" vertical="center"/>
    </xf>
    <xf numFmtId="0" fontId="103" fillId="10" borderId="201" xfId="0" applyFont="1" applyFill="1" applyBorder="1" applyAlignment="1" applyProtection="1">
      <alignment horizontal="left" vertical="center"/>
    </xf>
    <xf numFmtId="0" fontId="103" fillId="10" borderId="207" xfId="0" applyFont="1" applyFill="1" applyBorder="1" applyAlignment="1" applyProtection="1">
      <alignment horizontal="left" vertical="center"/>
    </xf>
    <xf numFmtId="0" fontId="103" fillId="10" borderId="214" xfId="0" applyFont="1" applyFill="1" applyBorder="1" applyAlignment="1" applyProtection="1">
      <alignment horizontal="left" vertical="center"/>
    </xf>
    <xf numFmtId="0" fontId="103" fillId="0" borderId="133" xfId="0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 applyProtection="1">
      <alignment horizontal="center" vertical="center"/>
      <protection locked="0"/>
    </xf>
    <xf numFmtId="0" fontId="103" fillId="0" borderId="132" xfId="0" applyFont="1" applyFill="1" applyBorder="1" applyAlignment="1" applyProtection="1">
      <alignment horizontal="center" vertical="center"/>
      <protection locked="0"/>
    </xf>
    <xf numFmtId="0" fontId="103" fillId="0" borderId="133" xfId="0" applyFont="1" applyFill="1" applyBorder="1" applyAlignment="1" applyProtection="1">
      <alignment horizontal="right" vertical="center"/>
    </xf>
    <xf numFmtId="0" fontId="103" fillId="0" borderId="0" xfId="0" applyFont="1" applyFill="1" applyBorder="1" applyAlignment="1" applyProtection="1">
      <alignment horizontal="right" vertical="center"/>
    </xf>
    <xf numFmtId="0" fontId="103" fillId="0" borderId="132" xfId="0" applyFont="1" applyFill="1" applyBorder="1" applyAlignment="1" applyProtection="1">
      <alignment horizontal="right" vertical="center"/>
    </xf>
    <xf numFmtId="0" fontId="132" fillId="3" borderId="241" xfId="0" applyFont="1" applyFill="1" applyBorder="1" applyAlignment="1">
      <alignment horizontal="center" vertical="center"/>
    </xf>
    <xf numFmtId="0" fontId="132" fillId="3" borderId="243" xfId="0" applyFont="1" applyFill="1" applyBorder="1" applyAlignment="1">
      <alignment horizontal="center" vertical="center"/>
    </xf>
    <xf numFmtId="0" fontId="132" fillId="0" borderId="250" xfId="0" applyFont="1" applyBorder="1" applyAlignment="1">
      <alignment vertical="center"/>
    </xf>
    <xf numFmtId="0" fontId="132" fillId="0" borderId="251" xfId="0" applyFont="1" applyBorder="1" applyAlignment="1">
      <alignment vertical="center"/>
    </xf>
    <xf numFmtId="0" fontId="132" fillId="0" borderId="246" xfId="0" applyFont="1" applyBorder="1" applyAlignment="1">
      <alignment vertical="center"/>
    </xf>
    <xf numFmtId="0" fontId="132" fillId="0" borderId="248" xfId="0" applyFont="1" applyBorder="1" applyAlignment="1">
      <alignment vertical="center"/>
    </xf>
    <xf numFmtId="0" fontId="132" fillId="0" borderId="247" xfId="0" applyFont="1" applyBorder="1" applyAlignment="1">
      <alignment vertical="center"/>
    </xf>
    <xf numFmtId="0" fontId="132" fillId="0" borderId="249" xfId="0" applyFont="1" applyBorder="1" applyAlignment="1">
      <alignment vertical="center"/>
    </xf>
    <xf numFmtId="0" fontId="132" fillId="3" borderId="181" xfId="0" applyFont="1" applyFill="1" applyBorder="1" applyAlignment="1">
      <alignment vertical="center"/>
    </xf>
    <xf numFmtId="0" fontId="132" fillId="3" borderId="180" xfId="0" applyFont="1" applyFill="1" applyBorder="1" applyAlignment="1">
      <alignment vertical="center"/>
    </xf>
    <xf numFmtId="0" fontId="132" fillId="3" borderId="178" xfId="0" applyFont="1" applyFill="1" applyBorder="1" applyAlignment="1">
      <alignment vertical="center"/>
    </xf>
    <xf numFmtId="0" fontId="132" fillId="3" borderId="177" xfId="0" applyFont="1" applyFill="1" applyBorder="1" applyAlignment="1">
      <alignment vertical="center"/>
    </xf>
    <xf numFmtId="0" fontId="132" fillId="3" borderId="242" xfId="0" applyFont="1" applyFill="1" applyBorder="1" applyAlignment="1">
      <alignment horizontal="center" vertical="center" wrapText="1"/>
    </xf>
    <xf numFmtId="0" fontId="132" fillId="3" borderId="243" xfId="0" applyFont="1" applyFill="1" applyBorder="1" applyAlignment="1">
      <alignment horizontal="center" vertical="center" wrapText="1"/>
    </xf>
    <xf numFmtId="0" fontId="132" fillId="3" borderId="183" xfId="0" applyFont="1" applyFill="1" applyBorder="1" applyAlignment="1">
      <alignment vertical="center"/>
    </xf>
    <xf numFmtId="0" fontId="132" fillId="3" borderId="182" xfId="0" applyFont="1" applyFill="1" applyBorder="1" applyAlignment="1">
      <alignment vertical="center"/>
    </xf>
    <xf numFmtId="0" fontId="103" fillId="0" borderId="256" xfId="0" applyFont="1" applyFill="1" applyBorder="1" applyAlignment="1" applyProtection="1">
      <alignment horizontal="center" vertical="center"/>
      <protection locked="0"/>
    </xf>
    <xf numFmtId="0" fontId="103" fillId="0" borderId="187" xfId="0" applyFont="1" applyFill="1" applyBorder="1" applyAlignment="1" applyProtection="1">
      <alignment horizontal="center" vertical="center"/>
      <protection locked="0"/>
    </xf>
    <xf numFmtId="0" fontId="103" fillId="0" borderId="188" xfId="0" applyFont="1" applyFill="1" applyBorder="1" applyAlignment="1" applyProtection="1">
      <alignment horizontal="center" vertical="center"/>
      <protection locked="0"/>
    </xf>
    <xf numFmtId="0" fontId="103" fillId="0" borderId="4" xfId="0" applyFont="1" applyFill="1" applyBorder="1" applyAlignment="1" applyProtection="1">
      <alignment horizontal="center" vertical="center"/>
    </xf>
    <xf numFmtId="0" fontId="103" fillId="0" borderId="5" xfId="0" applyFont="1" applyFill="1" applyBorder="1" applyAlignment="1" applyProtection="1">
      <alignment horizontal="center" vertical="center"/>
    </xf>
    <xf numFmtId="0" fontId="133" fillId="0" borderId="244" xfId="0" applyFont="1" applyBorder="1" applyAlignment="1">
      <alignment vertical="center"/>
    </xf>
    <xf numFmtId="0" fontId="133" fillId="0" borderId="245" xfId="0" applyFont="1" applyBorder="1" applyAlignment="1">
      <alignment vertical="center"/>
    </xf>
    <xf numFmtId="0" fontId="103" fillId="0" borderId="181" xfId="0" applyFont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103" fillId="0" borderId="180" xfId="0" applyFont="1" applyBorder="1" applyAlignment="1">
      <alignment horizontal="center" vertical="center"/>
    </xf>
    <xf numFmtId="0" fontId="103" fillId="0" borderId="183" xfId="0" applyFont="1" applyBorder="1" applyAlignment="1" applyProtection="1">
      <alignment horizontal="center" vertical="center"/>
      <protection locked="0"/>
    </xf>
    <xf numFmtId="0" fontId="103" fillId="0" borderId="169" xfId="0" applyFont="1" applyBorder="1" applyAlignment="1" applyProtection="1">
      <alignment horizontal="center" vertical="center"/>
      <protection locked="0"/>
    </xf>
    <xf numFmtId="0" fontId="103" fillId="0" borderId="182" xfId="0" applyFont="1" applyBorder="1" applyAlignment="1" applyProtection="1">
      <alignment horizontal="center" vertical="center"/>
      <protection locked="0"/>
    </xf>
    <xf numFmtId="0" fontId="103" fillId="0" borderId="181" xfId="0" applyFont="1" applyBorder="1" applyAlignment="1" applyProtection="1">
      <alignment horizontal="center" vertical="center"/>
      <protection locked="0"/>
    </xf>
    <xf numFmtId="0" fontId="103" fillId="0" borderId="0" xfId="0" applyFont="1" applyBorder="1" applyAlignment="1" applyProtection="1">
      <alignment horizontal="center" vertical="center"/>
      <protection locked="0"/>
    </xf>
    <xf numFmtId="0" fontId="103" fillId="0" borderId="180" xfId="0" applyFont="1" applyBorder="1" applyAlignment="1" applyProtection="1">
      <alignment horizontal="center" vertical="center"/>
      <protection locked="0"/>
    </xf>
    <xf numFmtId="0" fontId="17" fillId="3" borderId="176" xfId="0" applyFont="1" applyFill="1" applyBorder="1" applyAlignment="1">
      <alignment horizontal="center" vertical="center"/>
    </xf>
    <xf numFmtId="0" fontId="17" fillId="3" borderId="175" xfId="0" applyFont="1" applyFill="1" applyBorder="1" applyAlignment="1">
      <alignment horizontal="center" vertical="center"/>
    </xf>
    <xf numFmtId="0" fontId="17" fillId="3" borderId="174" xfId="0" applyFont="1" applyFill="1" applyBorder="1" applyAlignment="1">
      <alignment horizontal="center" vertical="center"/>
    </xf>
    <xf numFmtId="0" fontId="17" fillId="3" borderId="241" xfId="0" applyFont="1" applyFill="1" applyBorder="1" applyAlignment="1">
      <alignment horizontal="center" vertical="center"/>
    </xf>
    <xf numFmtId="0" fontId="17" fillId="3" borderId="243" xfId="0" applyFont="1" applyFill="1" applyBorder="1" applyAlignment="1">
      <alignment horizontal="center" vertical="center"/>
    </xf>
    <xf numFmtId="0" fontId="133" fillId="0" borderId="242" xfId="0" applyFont="1" applyBorder="1" applyAlignment="1">
      <alignment horizontal="center" vertical="center"/>
    </xf>
    <xf numFmtId="0" fontId="103" fillId="0" borderId="131" xfId="0" applyFont="1" applyBorder="1" applyAlignment="1" applyProtection="1">
      <alignment horizontal="center" vertical="center"/>
      <protection locked="0"/>
    </xf>
    <xf numFmtId="0" fontId="103" fillId="0" borderId="118" xfId="0" applyFont="1" applyBorder="1" applyAlignment="1" applyProtection="1">
      <alignment horizontal="center" vertical="center"/>
      <protection locked="0"/>
    </xf>
    <xf numFmtId="0" fontId="103" fillId="0" borderId="125" xfId="0" applyFont="1" applyBorder="1" applyAlignment="1" applyProtection="1">
      <alignment horizontal="center" vertical="center"/>
      <protection locked="0"/>
    </xf>
    <xf numFmtId="0" fontId="103" fillId="0" borderId="133" xfId="0" applyFont="1" applyBorder="1" applyAlignment="1" applyProtection="1">
      <alignment horizontal="center" vertical="center"/>
      <protection locked="0"/>
    </xf>
    <xf numFmtId="0" fontId="103" fillId="0" borderId="132" xfId="0" applyFont="1" applyBorder="1" applyAlignment="1" applyProtection="1">
      <alignment horizontal="center" vertical="center"/>
      <protection locked="0"/>
    </xf>
    <xf numFmtId="0" fontId="103" fillId="0" borderId="133" xfId="0" applyFont="1" applyBorder="1" applyAlignment="1">
      <alignment horizontal="center" vertical="center"/>
    </xf>
    <xf numFmtId="0" fontId="103" fillId="0" borderId="132" xfId="0" applyFont="1" applyBorder="1" applyAlignment="1">
      <alignment horizontal="center" vertical="center"/>
    </xf>
    <xf numFmtId="0" fontId="14" fillId="0" borderId="181" xfId="0" applyFont="1" applyBorder="1" applyAlignment="1">
      <alignment horizontal="left" vertical="center" wrapText="1"/>
    </xf>
    <xf numFmtId="0" fontId="14" fillId="0" borderId="180" xfId="0" applyFont="1" applyBorder="1" applyAlignment="1">
      <alignment horizontal="left" vertical="center" wrapText="1"/>
    </xf>
    <xf numFmtId="0" fontId="39" fillId="0" borderId="181" xfId="0" applyFont="1" applyBorder="1" applyAlignment="1">
      <alignment horizontal="left" vertical="center" wrapText="1"/>
    </xf>
    <xf numFmtId="0" fontId="39" fillId="0" borderId="180" xfId="0" applyFont="1" applyBorder="1" applyAlignment="1">
      <alignment horizontal="left" vertical="center" wrapText="1"/>
    </xf>
    <xf numFmtId="0" fontId="39" fillId="0" borderId="183" xfId="0" applyFont="1" applyFill="1" applyBorder="1" applyAlignment="1">
      <alignment horizontal="center" vertical="center"/>
    </xf>
    <xf numFmtId="0" fontId="39" fillId="0" borderId="182" xfId="0" applyFont="1" applyFill="1" applyBorder="1" applyAlignment="1">
      <alignment horizontal="center" vertical="center"/>
    </xf>
    <xf numFmtId="0" fontId="39" fillId="0" borderId="178" xfId="0" applyFont="1" applyFill="1" applyBorder="1" applyAlignment="1">
      <alignment horizontal="center" vertical="center"/>
    </xf>
    <xf numFmtId="0" fontId="39" fillId="0" borderId="177" xfId="0" applyFont="1" applyFill="1" applyBorder="1" applyAlignment="1">
      <alignment horizontal="center" vertical="center"/>
    </xf>
    <xf numFmtId="0" fontId="39" fillId="0" borderId="176" xfId="0" applyFont="1" applyFill="1" applyBorder="1" applyAlignment="1">
      <alignment horizontal="center" vertical="center"/>
    </xf>
    <xf numFmtId="0" fontId="39" fillId="0" borderId="175" xfId="0" applyFont="1" applyFill="1" applyBorder="1" applyAlignment="1">
      <alignment horizontal="center" vertical="center"/>
    </xf>
    <xf numFmtId="0" fontId="39" fillId="0" borderId="174" xfId="0" applyFont="1" applyFill="1" applyBorder="1" applyAlignment="1">
      <alignment horizontal="center" vertical="center"/>
    </xf>
    <xf numFmtId="0" fontId="39" fillId="0" borderId="241" xfId="0" applyFont="1" applyFill="1" applyBorder="1" applyAlignment="1">
      <alignment horizontal="center" vertical="center"/>
    </xf>
    <xf numFmtId="0" fontId="39" fillId="0" borderId="243" xfId="0" applyFont="1" applyFill="1" applyBorder="1" applyAlignment="1">
      <alignment horizontal="center" vertical="center"/>
    </xf>
    <xf numFmtId="0" fontId="39" fillId="0" borderId="183" xfId="0" applyFont="1" applyBorder="1" applyAlignment="1">
      <alignment horizontal="left" vertical="center" wrapText="1"/>
    </xf>
    <xf numFmtId="0" fontId="39" fillId="0" borderId="182" xfId="0" applyFont="1" applyBorder="1" applyAlignment="1">
      <alignment horizontal="left" vertical="center" wrapText="1"/>
    </xf>
    <xf numFmtId="0" fontId="103" fillId="10" borderId="120" xfId="0" applyFont="1" applyFill="1" applyBorder="1" applyAlignment="1">
      <alignment horizontal="center" vertical="center" wrapText="1"/>
    </xf>
    <xf numFmtId="0" fontId="103" fillId="10" borderId="122" xfId="0" applyFont="1" applyFill="1" applyBorder="1" applyAlignment="1">
      <alignment horizontal="center" vertical="center" wrapText="1"/>
    </xf>
    <xf numFmtId="0" fontId="103" fillId="10" borderId="121" xfId="0" applyFont="1" applyFill="1" applyBorder="1" applyAlignment="1">
      <alignment horizontal="center" vertical="center" wrapText="1"/>
    </xf>
    <xf numFmtId="0" fontId="103" fillId="10" borderId="194" xfId="0" applyFont="1" applyFill="1" applyBorder="1" applyAlignment="1">
      <alignment horizontal="center" vertical="center"/>
    </xf>
    <xf numFmtId="0" fontId="103" fillId="10" borderId="197" xfId="0" applyFont="1" applyFill="1" applyBorder="1" applyAlignment="1">
      <alignment horizontal="center" vertical="center"/>
    </xf>
    <xf numFmtId="0" fontId="103" fillId="10" borderId="194" xfId="0" applyFont="1" applyFill="1" applyBorder="1" applyAlignment="1">
      <alignment horizontal="center" vertical="center" wrapText="1"/>
    </xf>
    <xf numFmtId="0" fontId="103" fillId="10" borderId="197" xfId="0" applyFont="1" applyFill="1" applyBorder="1" applyAlignment="1">
      <alignment horizontal="center" vertical="center" wrapText="1"/>
    </xf>
    <xf numFmtId="0" fontId="103" fillId="10" borderId="195" xfId="0" applyFont="1" applyFill="1" applyBorder="1" applyAlignment="1">
      <alignment horizontal="center" vertical="center"/>
    </xf>
    <xf numFmtId="0" fontId="103" fillId="10" borderId="198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3" fillId="10" borderId="190" xfId="0" applyFont="1" applyFill="1" applyBorder="1" applyAlignment="1">
      <alignment horizontal="left" vertical="center"/>
    </xf>
    <xf numFmtId="0" fontId="103" fillId="10" borderId="193" xfId="0" applyFont="1" applyFill="1" applyBorder="1" applyAlignment="1">
      <alignment horizontal="left" vertical="center"/>
    </xf>
    <xf numFmtId="0" fontId="103" fillId="10" borderId="196" xfId="0" applyFont="1" applyFill="1" applyBorder="1" applyAlignment="1">
      <alignment horizontal="left" vertical="center"/>
    </xf>
    <xf numFmtId="0" fontId="103" fillId="10" borderId="191" xfId="0" applyFont="1" applyFill="1" applyBorder="1" applyAlignment="1">
      <alignment horizontal="center" vertical="center" wrapText="1"/>
    </xf>
    <xf numFmtId="0" fontId="103" fillId="10" borderId="192" xfId="0" applyFont="1" applyFill="1" applyBorder="1" applyAlignment="1">
      <alignment horizontal="center" vertical="center" wrapText="1"/>
    </xf>
    <xf numFmtId="0" fontId="22" fillId="4" borderId="39" xfId="166" applyFont="1" applyFill="1" applyBorder="1" applyAlignment="1" applyProtection="1">
      <alignment horizontal="left" vertical="center" wrapText="1"/>
    </xf>
    <xf numFmtId="0" fontId="22" fillId="4" borderId="40" xfId="166" applyFont="1" applyFill="1" applyBorder="1" applyAlignment="1" applyProtection="1">
      <alignment horizontal="left" vertical="center" wrapText="1"/>
    </xf>
    <xf numFmtId="0" fontId="4" fillId="8" borderId="0" xfId="166" applyFont="1" applyFill="1" applyBorder="1" applyAlignment="1" applyProtection="1">
      <alignment horizontal="center" vertical="center"/>
    </xf>
    <xf numFmtId="0" fontId="22" fillId="0" borderId="16" xfId="166" applyFont="1" applyFill="1" applyBorder="1" applyAlignment="1" applyProtection="1">
      <alignment horizontal="left" vertical="center"/>
    </xf>
    <xf numFmtId="0" fontId="22" fillId="0" borderId="17" xfId="166" applyFont="1" applyFill="1" applyBorder="1" applyAlignment="1" applyProtection="1">
      <alignment horizontal="left" vertical="center"/>
    </xf>
    <xf numFmtId="0" fontId="22" fillId="0" borderId="36" xfId="166" applyFont="1" applyFill="1" applyBorder="1" applyAlignment="1" applyProtection="1">
      <alignment horizontal="left" vertical="center" wrapText="1"/>
    </xf>
    <xf numFmtId="0" fontId="22" fillId="0" borderId="37" xfId="166" applyFont="1" applyFill="1" applyBorder="1" applyAlignment="1" applyProtection="1">
      <alignment horizontal="left" vertical="center" wrapText="1"/>
    </xf>
    <xf numFmtId="0" fontId="18" fillId="8" borderId="74" xfId="166" applyFont="1" applyFill="1" applyBorder="1" applyAlignment="1" applyProtection="1">
      <alignment horizontal="center" vertical="center" wrapText="1"/>
    </xf>
    <xf numFmtId="0" fontId="18" fillId="8" borderId="75" xfId="166" applyFont="1" applyFill="1" applyBorder="1" applyAlignment="1" applyProtection="1">
      <alignment horizontal="center" vertical="center" wrapText="1"/>
    </xf>
    <xf numFmtId="0" fontId="18" fillId="8" borderId="76" xfId="166" applyFont="1" applyFill="1" applyBorder="1" applyAlignment="1" applyProtection="1">
      <alignment horizontal="center" vertical="center" wrapText="1"/>
    </xf>
    <xf numFmtId="0" fontId="5" fillId="8" borderId="4" xfId="166" applyFont="1" applyFill="1" applyBorder="1" applyAlignment="1" applyProtection="1">
      <alignment horizontal="center" vertical="center" wrapText="1"/>
    </xf>
    <xf numFmtId="0" fontId="5" fillId="8" borderId="0" xfId="166" applyFont="1" applyFill="1" applyBorder="1" applyAlignment="1" applyProtection="1">
      <alignment horizontal="center" vertical="center" wrapText="1"/>
    </xf>
    <xf numFmtId="0" fontId="5" fillId="8" borderId="5" xfId="166" applyFont="1" applyFill="1" applyBorder="1" applyAlignment="1" applyProtection="1">
      <alignment horizontal="center" vertical="center" wrapText="1"/>
    </xf>
    <xf numFmtId="0" fontId="4" fillId="8" borderId="4" xfId="166" applyFont="1" applyFill="1" applyBorder="1" applyAlignment="1" applyProtection="1">
      <alignment horizontal="left" vertical="center"/>
      <protection locked="0"/>
    </xf>
    <xf numFmtId="0" fontId="4" fillId="8" borderId="0" xfId="166" applyFont="1" applyFill="1" applyBorder="1" applyAlignment="1" applyProtection="1">
      <alignment horizontal="left" vertical="center"/>
      <protection locked="0"/>
    </xf>
    <xf numFmtId="0" fontId="3" fillId="0" borderId="8" xfId="166" applyFont="1" applyFill="1" applyBorder="1" applyAlignment="1" applyProtection="1">
      <alignment horizontal="center" vertical="center"/>
      <protection locked="0"/>
    </xf>
    <xf numFmtId="0" fontId="3" fillId="0" borderId="9" xfId="166" applyFont="1" applyFill="1" applyBorder="1" applyAlignment="1" applyProtection="1">
      <alignment horizontal="center" vertical="center"/>
      <protection locked="0"/>
    </xf>
    <xf numFmtId="0" fontId="4" fillId="0" borderId="106" xfId="166" applyFont="1" applyFill="1" applyBorder="1" applyAlignment="1" applyProtection="1">
      <alignment horizontal="center" vertical="center" wrapText="1"/>
    </xf>
    <xf numFmtId="0" fontId="4" fillId="0" borderId="107" xfId="166" applyFont="1" applyFill="1" applyBorder="1" applyAlignment="1" applyProtection="1">
      <alignment horizontal="center" vertical="center" wrapText="1"/>
    </xf>
    <xf numFmtId="0" fontId="4" fillId="0" borderId="16" xfId="166" applyFont="1" applyFill="1" applyBorder="1" applyAlignment="1" applyProtection="1">
      <alignment horizontal="center" vertical="center" wrapText="1"/>
    </xf>
    <xf numFmtId="0" fontId="4" fillId="0" borderId="17" xfId="166" applyFont="1" applyFill="1" applyBorder="1" applyAlignment="1" applyProtection="1">
      <alignment horizontal="center" vertical="center" wrapText="1"/>
    </xf>
    <xf numFmtId="0" fontId="4" fillId="0" borderId="19" xfId="166" applyFont="1" applyFill="1" applyBorder="1" applyAlignment="1" applyProtection="1">
      <alignment horizontal="center" vertical="center" wrapText="1"/>
    </xf>
    <xf numFmtId="0" fontId="4" fillId="0" borderId="86" xfId="166" applyFont="1" applyFill="1" applyBorder="1" applyAlignment="1" applyProtection="1">
      <alignment horizontal="center" vertical="center" wrapText="1"/>
    </xf>
    <xf numFmtId="0" fontId="4" fillId="0" borderId="107" xfId="166" applyFont="1" applyFill="1" applyBorder="1" applyAlignment="1" applyProtection="1">
      <alignment horizontal="center" vertical="center"/>
    </xf>
    <xf numFmtId="0" fontId="4" fillId="8" borderId="107" xfId="166" applyFont="1" applyFill="1" applyBorder="1" applyAlignment="1" applyProtection="1">
      <alignment horizontal="center" vertical="center" wrapText="1"/>
    </xf>
    <xf numFmtId="0" fontId="4" fillId="8" borderId="17" xfId="166" applyFont="1" applyFill="1" applyBorder="1" applyAlignment="1" applyProtection="1">
      <alignment horizontal="center" vertical="center" wrapText="1"/>
    </xf>
    <xf numFmtId="0" fontId="4" fillId="8" borderId="86" xfId="166" applyFont="1" applyFill="1" applyBorder="1" applyAlignment="1" applyProtection="1">
      <alignment horizontal="center" vertical="center" wrapText="1"/>
    </xf>
    <xf numFmtId="0" fontId="4" fillId="8" borderId="108" xfId="166" applyFont="1" applyFill="1" applyBorder="1" applyAlignment="1" applyProtection="1">
      <alignment horizontal="center" vertical="center" wrapText="1"/>
    </xf>
    <xf numFmtId="0" fontId="4" fillId="8" borderId="18" xfId="166" applyFont="1" applyFill="1" applyBorder="1" applyAlignment="1" applyProtection="1">
      <alignment horizontal="center" vertical="center" wrapText="1"/>
    </xf>
    <xf numFmtId="0" fontId="4" fillId="8" borderId="87" xfId="166" applyFont="1" applyFill="1" applyBorder="1" applyAlignment="1" applyProtection="1">
      <alignment horizontal="center" vertical="center" wrapText="1"/>
    </xf>
    <xf numFmtId="0" fontId="4" fillId="2" borderId="17" xfId="5" applyFont="1" applyFill="1" applyBorder="1" applyAlignment="1" applyProtection="1">
      <alignment horizontal="center" vertical="center" wrapText="1"/>
    </xf>
    <xf numFmtId="0" fontId="4" fillId="2" borderId="86" xfId="5" applyFont="1" applyFill="1" applyBorder="1" applyAlignment="1" applyProtection="1">
      <alignment horizontal="center" vertical="center" wrapText="1"/>
    </xf>
    <xf numFmtId="0" fontId="18" fillId="2" borderId="186" xfId="5" applyFont="1" applyFill="1" applyBorder="1" applyAlignment="1" applyProtection="1">
      <alignment horizontal="center"/>
    </xf>
    <xf numFmtId="0" fontId="20" fillId="2" borderId="187" xfId="5" applyFont="1" applyFill="1" applyBorder="1" applyAlignment="1" applyProtection="1">
      <alignment horizontal="center"/>
    </xf>
    <xf numFmtId="0" fontId="20" fillId="2" borderId="188" xfId="5" applyFont="1" applyFill="1" applyBorder="1" applyAlignment="1" applyProtection="1">
      <alignment horizontal="center"/>
    </xf>
    <xf numFmtId="0" fontId="5" fillId="2" borderId="4" xfId="5" applyFont="1" applyFill="1" applyBorder="1" applyAlignment="1" applyProtection="1">
      <alignment horizontal="center" wrapText="1"/>
    </xf>
    <xf numFmtId="0" fontId="5" fillId="2" borderId="0" xfId="5" applyFont="1" applyFill="1" applyBorder="1" applyAlignment="1" applyProtection="1">
      <alignment horizontal="center"/>
    </xf>
    <xf numFmtId="0" fontId="5" fillId="2" borderId="5" xfId="5" applyFont="1" applyFill="1" applyBorder="1" applyAlignment="1" applyProtection="1">
      <alignment horizontal="center"/>
    </xf>
    <xf numFmtId="0" fontId="4" fillId="2" borderId="106" xfId="5" applyNumberFormat="1" applyFont="1" applyFill="1" applyBorder="1" applyAlignment="1" applyProtection="1">
      <alignment horizontal="center" vertical="center" wrapText="1"/>
    </xf>
    <xf numFmtId="0" fontId="4" fillId="2" borderId="16" xfId="5" applyNumberFormat="1" applyFont="1" applyFill="1" applyBorder="1" applyAlignment="1" applyProtection="1">
      <alignment horizontal="center" vertical="center" wrapText="1"/>
    </xf>
    <xf numFmtId="0" fontId="4" fillId="2" borderId="19" xfId="5" applyNumberFormat="1" applyFont="1" applyFill="1" applyBorder="1" applyAlignment="1" applyProtection="1">
      <alignment horizontal="center" vertical="center" wrapText="1"/>
    </xf>
    <xf numFmtId="0" fontId="4" fillId="0" borderId="107" xfId="5" applyFont="1" applyFill="1" applyBorder="1" applyAlignment="1" applyProtection="1">
      <alignment horizontal="center" vertical="center" wrapText="1"/>
    </xf>
    <xf numFmtId="0" fontId="4" fillId="0" borderId="17" xfId="5" applyFont="1" applyFill="1" applyBorder="1" applyAlignment="1" applyProtection="1">
      <alignment horizontal="center" vertical="center" wrapText="1"/>
    </xf>
    <xf numFmtId="0" fontId="4" fillId="0" borderId="86" xfId="5" applyFont="1" applyFill="1" applyBorder="1" applyAlignment="1" applyProtection="1">
      <alignment horizontal="center" vertical="center" wrapText="1"/>
    </xf>
    <xf numFmtId="0" fontId="4" fillId="2" borderId="107" xfId="5" applyFont="1" applyFill="1" applyBorder="1" applyAlignment="1" applyProtection="1">
      <alignment horizontal="center" vertical="center"/>
    </xf>
    <xf numFmtId="0" fontId="4" fillId="2" borderId="108" xfId="5" applyFont="1" applyFill="1" applyBorder="1" applyAlignment="1" applyProtection="1">
      <alignment horizontal="center" vertical="center" wrapText="1"/>
    </xf>
    <xf numFmtId="0" fontId="4" fillId="2" borderId="18" xfId="5" applyFont="1" applyFill="1" applyBorder="1" applyAlignment="1" applyProtection="1">
      <alignment horizontal="center" vertical="center" wrapText="1"/>
    </xf>
    <xf numFmtId="0" fontId="4" fillId="2" borderId="87" xfId="5" applyFont="1" applyFill="1" applyBorder="1" applyAlignment="1" applyProtection="1">
      <alignment horizontal="center" vertical="center" wrapText="1"/>
    </xf>
    <xf numFmtId="0" fontId="3" fillId="0" borderId="187" xfId="166" applyFont="1" applyFill="1" applyBorder="1" applyAlignment="1" applyProtection="1">
      <alignment horizontal="center" vertical="center" wrapText="1"/>
    </xf>
    <xf numFmtId="0" fontId="22" fillId="0" borderId="19" xfId="166" applyFont="1" applyFill="1" applyBorder="1" applyAlignment="1" applyProtection="1">
      <alignment horizontal="left" vertical="center" wrapText="1"/>
    </xf>
    <xf numFmtId="0" fontId="22" fillId="0" borderId="86" xfId="166" applyFont="1" applyFill="1" applyBorder="1" applyAlignment="1" applyProtection="1">
      <alignment horizontal="left" vertical="center" wrapText="1"/>
    </xf>
    <xf numFmtId="0" fontId="18" fillId="8" borderId="186" xfId="166" applyFont="1" applyFill="1" applyBorder="1" applyAlignment="1" applyProtection="1">
      <alignment horizontal="center" vertical="center" wrapText="1"/>
    </xf>
    <xf numFmtId="0" fontId="18" fillId="8" borderId="187" xfId="166" applyFont="1" applyFill="1" applyBorder="1" applyAlignment="1" applyProtection="1">
      <alignment horizontal="center" vertical="center" wrapText="1"/>
    </xf>
    <xf numFmtId="0" fontId="18" fillId="8" borderId="188" xfId="166" applyFont="1" applyFill="1" applyBorder="1" applyAlignment="1" applyProtection="1">
      <alignment horizontal="center" vertical="center" wrapText="1"/>
    </xf>
    <xf numFmtId="0" fontId="4" fillId="0" borderId="252" xfId="166" applyFont="1" applyFill="1" applyBorder="1" applyAlignment="1" applyProtection="1">
      <alignment horizontal="center" vertical="center" wrapText="1"/>
    </xf>
    <xf numFmtId="0" fontId="4" fillId="0" borderId="253" xfId="166" applyFont="1" applyFill="1" applyBorder="1" applyAlignment="1" applyProtection="1">
      <alignment horizontal="center" vertical="center" wrapText="1"/>
    </xf>
    <xf numFmtId="0" fontId="4" fillId="0" borderId="254" xfId="166" applyFont="1" applyFill="1" applyBorder="1" applyAlignment="1" applyProtection="1">
      <alignment horizontal="center" vertical="center" wrapText="1"/>
    </xf>
    <xf numFmtId="0" fontId="4" fillId="0" borderId="255" xfId="166" applyFont="1" applyFill="1" applyBorder="1" applyAlignment="1" applyProtection="1">
      <alignment horizontal="center" vertical="center" wrapText="1"/>
    </xf>
    <xf numFmtId="0" fontId="4" fillId="0" borderId="64" xfId="166" applyFont="1" applyFill="1" applyBorder="1" applyAlignment="1" applyProtection="1">
      <alignment horizontal="center" vertical="center" wrapText="1"/>
    </xf>
    <xf numFmtId="0" fontId="4" fillId="0" borderId="98" xfId="166" applyFont="1" applyFill="1" applyBorder="1" applyAlignment="1" applyProtection="1">
      <alignment horizontal="center" vertical="center" wrapText="1"/>
    </xf>
    <xf numFmtId="49" fontId="6" fillId="0" borderId="187" xfId="5" applyNumberFormat="1" applyFont="1" applyFill="1" applyBorder="1" applyAlignment="1">
      <alignment horizontal="left" vertical="center" wrapText="1"/>
    </xf>
    <xf numFmtId="0" fontId="4" fillId="2" borderId="107" xfId="5" applyFont="1" applyFill="1" applyBorder="1" applyAlignment="1" applyProtection="1">
      <alignment horizontal="center" vertical="center" wrapText="1"/>
    </xf>
    <xf numFmtId="0" fontId="56" fillId="9" borderId="130" xfId="0" applyFont="1" applyFill="1" applyBorder="1" applyAlignment="1">
      <alignment horizontal="center"/>
    </xf>
    <xf numFmtId="0" fontId="56" fillId="9" borderId="129" xfId="0" applyFont="1" applyFill="1" applyBorder="1" applyAlignment="1">
      <alignment horizontal="center"/>
    </xf>
    <xf numFmtId="0" fontId="56" fillId="9" borderId="128" xfId="0" applyFont="1" applyFill="1" applyBorder="1" applyAlignment="1">
      <alignment horizontal="center"/>
    </xf>
    <xf numFmtId="0" fontId="57" fillId="9" borderId="124" xfId="0" applyFont="1" applyFill="1" applyBorder="1" applyAlignment="1">
      <alignment horizontal="center" vertical="center"/>
    </xf>
    <xf numFmtId="0" fontId="57" fillId="9" borderId="126" xfId="0" applyFont="1" applyFill="1" applyBorder="1" applyAlignment="1">
      <alignment horizontal="center" vertical="center"/>
    </xf>
    <xf numFmtId="0" fontId="58" fillId="9" borderId="6" xfId="0" applyFont="1" applyFill="1" applyBorder="1" applyAlignment="1">
      <alignment horizontal="center"/>
    </xf>
    <xf numFmtId="0" fontId="58" fillId="9" borderId="127" xfId="0" applyFont="1" applyFill="1" applyBorder="1" applyAlignment="1">
      <alignment horizontal="center"/>
    </xf>
    <xf numFmtId="49" fontId="55" fillId="9" borderId="0" xfId="0" applyNumberFormat="1" applyFont="1" applyFill="1" applyAlignment="1">
      <alignment horizontal="center"/>
    </xf>
    <xf numFmtId="0" fontId="60" fillId="9" borderId="124" xfId="0" applyFont="1" applyFill="1" applyBorder="1" applyAlignment="1">
      <alignment horizontal="center" vertical="center"/>
    </xf>
    <xf numFmtId="0" fontId="60" fillId="9" borderId="126" xfId="0" applyFont="1" applyFill="1" applyBorder="1" applyAlignment="1">
      <alignment horizontal="center" vertical="center"/>
    </xf>
    <xf numFmtId="0" fontId="60" fillId="9" borderId="6" xfId="0" applyFont="1" applyFill="1" applyBorder="1" applyAlignment="1">
      <alignment horizontal="center"/>
    </xf>
    <xf numFmtId="0" fontId="60" fillId="9" borderId="127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55" fillId="9" borderId="0" xfId="0" applyFont="1" applyFill="1" applyAlignment="1">
      <alignment horizontal="left"/>
    </xf>
    <xf numFmtId="0" fontId="0" fillId="9" borderId="0" xfId="0" applyFill="1" applyAlignment="1">
      <alignment horizontal="center" vertical="center"/>
    </xf>
    <xf numFmtId="0" fontId="55" fillId="9" borderId="124" xfId="0" applyFont="1" applyFill="1" applyBorder="1" applyAlignment="1">
      <alignment horizontal="center" vertical="center"/>
    </xf>
    <xf numFmtId="0" fontId="55" fillId="9" borderId="126" xfId="0" applyFont="1" applyFill="1" applyBorder="1" applyAlignment="1">
      <alignment horizontal="center" vertical="center"/>
    </xf>
    <xf numFmtId="0" fontId="55" fillId="9" borderId="6" xfId="0" applyFont="1" applyFill="1" applyBorder="1" applyAlignment="1">
      <alignment horizontal="center"/>
    </xf>
    <xf numFmtId="0" fontId="55" fillId="9" borderId="127" xfId="0" applyFont="1" applyFill="1" applyBorder="1" applyAlignment="1">
      <alignment horizontal="center"/>
    </xf>
    <xf numFmtId="0" fontId="55" fillId="9" borderId="0" xfId="0" applyFont="1" applyFill="1" applyAlignment="1">
      <alignment horizontal="center" vertical="center"/>
    </xf>
    <xf numFmtId="0" fontId="55" fillId="9" borderId="0" xfId="0" applyFont="1" applyFill="1" applyAlignment="1">
      <alignment horizontal="center"/>
    </xf>
    <xf numFmtId="0" fontId="56" fillId="9" borderId="131" xfId="0" applyFont="1" applyFill="1" applyBorder="1" applyAlignment="1">
      <alignment horizontal="center"/>
    </xf>
    <xf numFmtId="0" fontId="56" fillId="9" borderId="118" xfId="0" applyFont="1" applyFill="1" applyBorder="1" applyAlignment="1">
      <alignment horizontal="center"/>
    </xf>
    <xf numFmtId="0" fontId="56" fillId="9" borderId="119" xfId="0" applyFont="1" applyFill="1" applyBorder="1" applyAlignment="1">
      <alignment horizontal="center"/>
    </xf>
    <xf numFmtId="0" fontId="60" fillId="9" borderId="85" xfId="0" applyFont="1" applyFill="1" applyBorder="1" applyAlignment="1">
      <alignment horizontal="center" vertical="center"/>
    </xf>
    <xf numFmtId="0" fontId="60" fillId="9" borderId="121" xfId="0" applyFont="1" applyFill="1" applyBorder="1" applyAlignment="1">
      <alignment horizontal="center" vertical="center"/>
    </xf>
    <xf numFmtId="0" fontId="60" fillId="9" borderId="79" xfId="0" applyFont="1" applyFill="1" applyBorder="1" applyAlignment="1">
      <alignment horizontal="center"/>
    </xf>
    <xf numFmtId="0" fontId="60" fillId="9" borderId="80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61" fillId="0" borderId="133" xfId="0" applyFont="1" applyBorder="1" applyAlignment="1">
      <alignment horizontal="left"/>
    </xf>
    <xf numFmtId="0" fontId="61" fillId="0" borderId="0" xfId="0" applyFont="1" applyBorder="1" applyAlignment="1">
      <alignment horizontal="left"/>
    </xf>
    <xf numFmtId="0" fontId="61" fillId="0" borderId="132" xfId="0" applyFont="1" applyBorder="1" applyAlignment="1">
      <alignment horizontal="left"/>
    </xf>
    <xf numFmtId="0" fontId="55" fillId="0" borderId="133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5" fillId="0" borderId="132" xfId="0" applyFont="1" applyBorder="1" applyAlignment="1">
      <alignment horizontal="left"/>
    </xf>
    <xf numFmtId="0" fontId="61" fillId="0" borderId="133" xfId="0" applyFont="1" applyBorder="1" applyAlignment="1">
      <alignment horizontal="left" wrapText="1"/>
    </xf>
    <xf numFmtId="0" fontId="61" fillId="0" borderId="0" xfId="0" applyFont="1" applyBorder="1" applyAlignment="1">
      <alignment horizontal="left" wrapText="1"/>
    </xf>
    <xf numFmtId="0" fontId="61" fillId="0" borderId="132" xfId="0" applyFont="1" applyBorder="1" applyAlignment="1">
      <alignment horizontal="left" wrapText="1"/>
    </xf>
    <xf numFmtId="0" fontId="55" fillId="0" borderId="81" xfId="0" applyFont="1" applyBorder="1" applyAlignment="1">
      <alignment horizontal="center"/>
    </xf>
    <xf numFmtId="0" fontId="55" fillId="0" borderId="79" xfId="0" applyFont="1" applyBorder="1" applyAlignment="1">
      <alignment horizontal="center"/>
    </xf>
    <xf numFmtId="0" fontId="55" fillId="0" borderId="8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0" fillId="0" borderId="131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3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79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5" fillId="0" borderId="131" xfId="0" applyFont="1" applyBorder="1" applyAlignment="1">
      <alignment horizontal="left"/>
    </xf>
    <xf numFmtId="0" fontId="55" fillId="0" borderId="118" xfId="0" applyFont="1" applyBorder="1" applyAlignment="1">
      <alignment horizontal="left"/>
    </xf>
    <xf numFmtId="0" fontId="55" fillId="0" borderId="119" xfId="0" applyFont="1" applyBorder="1" applyAlignment="1">
      <alignment horizontal="left"/>
    </xf>
    <xf numFmtId="0" fontId="57" fillId="0" borderId="118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0" fillId="0" borderId="134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121" xfId="0" applyFont="1" applyBorder="1" applyAlignment="1">
      <alignment horizontal="center" vertical="center"/>
    </xf>
    <xf numFmtId="0" fontId="67" fillId="0" borderId="8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6" fillId="0" borderId="90" xfId="64" applyFont="1" applyFill="1" applyBorder="1" applyAlignment="1">
      <alignment horizontal="center" vertical="center" wrapText="1" shrinkToFit="1"/>
    </xf>
    <xf numFmtId="0" fontId="96" fillId="0" borderId="33" xfId="64" applyFont="1" applyFill="1" applyBorder="1" applyAlignment="1">
      <alignment horizontal="center" vertical="center" wrapText="1" shrinkToFit="1"/>
    </xf>
    <xf numFmtId="49" fontId="2" fillId="0" borderId="0" xfId="64" applyNumberFormat="1" applyAlignment="1">
      <alignment horizontal="center"/>
    </xf>
    <xf numFmtId="0" fontId="0" fillId="0" borderId="0" xfId="64" applyFont="1" applyAlignment="1">
      <alignment horizontal="center"/>
    </xf>
    <xf numFmtId="0" fontId="2" fillId="0" borderId="0" xfId="64" applyAlignment="1">
      <alignment horizontal="center"/>
    </xf>
    <xf numFmtId="0" fontId="94" fillId="0" borderId="0" xfId="64" applyFont="1" applyAlignment="1">
      <alignment horizontal="center"/>
    </xf>
    <xf numFmtId="0" fontId="94" fillId="0" borderId="0" xfId="64" applyFont="1" applyBorder="1" applyAlignment="1">
      <alignment horizontal="center"/>
    </xf>
    <xf numFmtId="0" fontId="96" fillId="0" borderId="42" xfId="64" applyFont="1" applyFill="1" applyBorder="1" applyAlignment="1">
      <alignment horizontal="center" vertical="center"/>
    </xf>
    <xf numFmtId="0" fontId="96" fillId="0" borderId="44" xfId="64" applyFont="1" applyFill="1" applyBorder="1" applyAlignment="1">
      <alignment horizontal="center" vertical="center"/>
    </xf>
    <xf numFmtId="0" fontId="0" fillId="0" borderId="0" xfId="64" applyFont="1" applyAlignment="1">
      <alignment horizontal="left"/>
    </xf>
    <xf numFmtId="0" fontId="77" fillId="2" borderId="0" xfId="64" applyFont="1" applyFill="1" applyBorder="1" applyAlignment="1">
      <alignment horizontal="center"/>
    </xf>
    <xf numFmtId="0" fontId="86" fillId="2" borderId="0" xfId="64" applyFont="1" applyFill="1" applyBorder="1" applyAlignment="1">
      <alignment vertical="top"/>
    </xf>
    <xf numFmtId="0" fontId="101" fillId="0" borderId="151" xfId="64" applyFont="1" applyFill="1" applyBorder="1" applyAlignment="1">
      <alignment horizontal="center" vertical="center"/>
    </xf>
    <xf numFmtId="0" fontId="101" fillId="0" borderId="150" xfId="64" applyFont="1" applyFill="1" applyBorder="1" applyAlignment="1">
      <alignment horizontal="center" vertical="center"/>
    </xf>
    <xf numFmtId="0" fontId="101" fillId="0" borderId="149" xfId="64" applyFont="1" applyFill="1" applyBorder="1" applyAlignment="1">
      <alignment horizontal="center" vertical="center"/>
    </xf>
    <xf numFmtId="0" fontId="99" fillId="0" borderId="146" xfId="64" applyFont="1" applyFill="1" applyBorder="1" applyAlignment="1">
      <alignment horizontal="center" vertical="center" shrinkToFit="1"/>
    </xf>
    <xf numFmtId="0" fontId="99" fillId="0" borderId="100" xfId="64" applyFont="1" applyFill="1" applyBorder="1" applyAlignment="1">
      <alignment horizontal="center" vertical="center" shrinkToFit="1"/>
    </xf>
    <xf numFmtId="0" fontId="99" fillId="0" borderId="146" xfId="64" applyFont="1" applyFill="1" applyBorder="1" applyAlignment="1">
      <alignment horizontal="center" vertical="center" wrapText="1"/>
    </xf>
    <xf numFmtId="0" fontId="99" fillId="0" borderId="102" xfId="64" applyFont="1" applyFill="1" applyBorder="1" applyAlignment="1">
      <alignment horizontal="center" vertical="center" wrapText="1"/>
    </xf>
    <xf numFmtId="0" fontId="99" fillId="0" borderId="100" xfId="64" applyFont="1" applyFill="1" applyBorder="1" applyAlignment="1">
      <alignment horizontal="center" vertical="center" wrapText="1"/>
    </xf>
    <xf numFmtId="0" fontId="99" fillId="0" borderId="146" xfId="64" applyFont="1" applyFill="1" applyBorder="1" applyAlignment="1">
      <alignment horizontal="center" vertical="center" wrapText="1" shrinkToFit="1"/>
    </xf>
    <xf numFmtId="0" fontId="99" fillId="0" borderId="102" xfId="64" applyFont="1" applyFill="1" applyBorder="1" applyAlignment="1">
      <alignment horizontal="center" vertical="center" wrapText="1" shrinkToFit="1"/>
    </xf>
    <xf numFmtId="0" fontId="99" fillId="0" borderId="145" xfId="64" applyFont="1" applyFill="1" applyBorder="1" applyAlignment="1">
      <alignment horizontal="center" vertical="center" wrapText="1" shrinkToFit="1"/>
    </xf>
    <xf numFmtId="0" fontId="106" fillId="0" borderId="0" xfId="64" applyFont="1" applyAlignment="1">
      <alignment horizontal="center" vertical="center"/>
    </xf>
    <xf numFmtId="0" fontId="105" fillId="0" borderId="0" xfId="64" applyFont="1" applyAlignment="1">
      <alignment horizontal="center"/>
    </xf>
    <xf numFmtId="0" fontId="75" fillId="0" borderId="0" xfId="64" applyFont="1" applyBorder="1" applyAlignment="1">
      <alignment horizontal="left" vertical="center" shrinkToFit="1"/>
    </xf>
    <xf numFmtId="0" fontId="95" fillId="0" borderId="77" xfId="64" applyFont="1" applyFill="1" applyBorder="1" applyAlignment="1">
      <alignment horizontal="center" vertical="center" wrapText="1" shrinkToFit="1"/>
    </xf>
    <xf numFmtId="0" fontId="95" fillId="0" borderId="24" xfId="64" applyFont="1" applyFill="1" applyBorder="1" applyAlignment="1">
      <alignment horizontal="center" vertical="center" wrapText="1" shrinkToFit="1"/>
    </xf>
    <xf numFmtId="0" fontId="2" fillId="0" borderId="22" xfId="64" applyBorder="1" applyAlignment="1">
      <alignment horizontal="center" wrapText="1"/>
    </xf>
    <xf numFmtId="0" fontId="2" fillId="0" borderId="102" xfId="64" applyBorder="1" applyAlignment="1">
      <alignment horizontal="center" wrapText="1"/>
    </xf>
    <xf numFmtId="0" fontId="2" fillId="0" borderId="145" xfId="64" applyBorder="1" applyAlignment="1">
      <alignment horizontal="center" wrapText="1"/>
    </xf>
    <xf numFmtId="0" fontId="2" fillId="0" borderId="22" xfId="64" applyBorder="1" applyAlignment="1">
      <alignment horizontal="center"/>
    </xf>
    <xf numFmtId="0" fontId="2" fillId="0" borderId="102" xfId="64" applyBorder="1" applyAlignment="1">
      <alignment horizontal="center"/>
    </xf>
    <xf numFmtId="0" fontId="2" fillId="0" borderId="145" xfId="64" applyBorder="1" applyAlignment="1">
      <alignment horizontal="center"/>
    </xf>
    <xf numFmtId="0" fontId="96" fillId="0" borderId="90" xfId="64" applyFont="1" applyFill="1" applyBorder="1" applyAlignment="1">
      <alignment horizontal="center" vertical="center"/>
    </xf>
    <xf numFmtId="0" fontId="96" fillId="0" borderId="33" xfId="64" applyFont="1" applyFill="1" applyBorder="1" applyAlignment="1">
      <alignment horizontal="center" vertical="center"/>
    </xf>
    <xf numFmtId="0" fontId="96" fillId="0" borderId="90" xfId="64" applyFont="1" applyFill="1" applyBorder="1" applyAlignment="1">
      <alignment horizontal="center" vertical="center" wrapText="1"/>
    </xf>
    <xf numFmtId="0" fontId="96" fillId="0" borderId="33" xfId="64" applyFont="1" applyFill="1" applyBorder="1" applyAlignment="1">
      <alignment horizontal="center" vertical="center" wrapText="1"/>
    </xf>
    <xf numFmtId="0" fontId="73" fillId="0" borderId="93" xfId="64" applyFont="1" applyFill="1" applyBorder="1" applyAlignment="1">
      <alignment horizontal="center" vertical="center" wrapText="1"/>
    </xf>
    <xf numFmtId="0" fontId="73" fillId="0" borderId="117" xfId="64" applyFont="1" applyFill="1" applyBorder="1" applyAlignment="1">
      <alignment horizontal="center" vertical="center" wrapText="1"/>
    </xf>
    <xf numFmtId="0" fontId="73" fillId="0" borderId="94" xfId="64" applyFont="1" applyFill="1" applyBorder="1" applyAlignment="1">
      <alignment horizontal="center" vertical="center" wrapText="1"/>
    </xf>
    <xf numFmtId="0" fontId="96" fillId="0" borderId="116" xfId="64" applyFont="1" applyFill="1" applyBorder="1" applyAlignment="1">
      <alignment horizontal="center" vertical="center" wrapText="1" shrinkToFit="1"/>
    </xf>
    <xf numFmtId="0" fontId="96" fillId="0" borderId="117" xfId="64" applyFont="1" applyFill="1" applyBorder="1" applyAlignment="1">
      <alignment horizontal="center" vertical="center" wrapText="1" shrinkToFit="1"/>
    </xf>
    <xf numFmtId="0" fontId="96" fillId="0" borderId="105" xfId="64" applyFont="1" applyFill="1" applyBorder="1" applyAlignment="1">
      <alignment horizontal="center" vertical="center" wrapText="1" shrinkToFit="1"/>
    </xf>
    <xf numFmtId="0" fontId="96" fillId="0" borderId="89" xfId="64" applyFont="1" applyFill="1" applyBorder="1" applyAlignment="1">
      <alignment horizontal="center" vertical="center" wrapText="1" shrinkToFit="1"/>
    </xf>
    <xf numFmtId="0" fontId="96" fillId="0" borderId="31" xfId="64" applyFont="1" applyFill="1" applyBorder="1" applyAlignment="1">
      <alignment horizontal="center" vertical="center" wrapText="1" shrinkToFit="1"/>
    </xf>
    <xf numFmtId="0" fontId="96" fillId="0" borderId="90" xfId="64" applyFont="1" applyFill="1" applyBorder="1" applyAlignment="1">
      <alignment horizontal="center" vertical="center" shrinkToFit="1"/>
    </xf>
    <xf numFmtId="0" fontId="96" fillId="0" borderId="33" xfId="64" applyFont="1" applyFill="1" applyBorder="1" applyAlignment="1">
      <alignment horizontal="center" vertical="center" shrinkToFit="1"/>
    </xf>
    <xf numFmtId="0" fontId="139" fillId="0" borderId="6" xfId="64" applyFont="1" applyBorder="1" applyAlignment="1">
      <alignment horizontal="center"/>
    </xf>
    <xf numFmtId="49" fontId="139" fillId="0" borderId="0" xfId="64" applyNumberFormat="1" applyFont="1" applyAlignment="1">
      <alignment horizontal="center"/>
    </xf>
    <xf numFmtId="0" fontId="69" fillId="0" borderId="0" xfId="64" applyFont="1" applyAlignment="1">
      <alignment horizontal="center"/>
    </xf>
    <xf numFmtId="49" fontId="139" fillId="0" borderId="0" xfId="64" applyNumberFormat="1" applyFont="1" applyBorder="1" applyAlignment="1">
      <alignment horizontal="center"/>
    </xf>
    <xf numFmtId="0" fontId="81" fillId="9" borderId="77" xfId="64" applyFont="1" applyFill="1" applyBorder="1" applyAlignment="1">
      <alignment horizontal="center" vertical="center" wrapText="1" shrinkToFit="1"/>
    </xf>
    <xf numFmtId="0" fontId="81" fillId="9" borderId="24" xfId="64" applyFont="1" applyFill="1" applyBorder="1" applyAlignment="1">
      <alignment horizontal="center" vertical="center" wrapText="1" shrinkToFit="1"/>
    </xf>
    <xf numFmtId="0" fontId="83" fillId="0" borderId="90" xfId="64" applyFont="1" applyFill="1" applyBorder="1" applyAlignment="1">
      <alignment horizontal="center" vertical="center" wrapText="1" shrinkToFit="1"/>
    </xf>
    <xf numFmtId="0" fontId="83" fillId="0" borderId="33" xfId="64" applyFont="1" applyFill="1" applyBorder="1" applyAlignment="1">
      <alignment horizontal="center" vertical="center" wrapText="1" shrinkToFit="1"/>
    </xf>
    <xf numFmtId="0" fontId="83" fillId="0" borderId="90" xfId="64" applyFont="1" applyFill="1" applyBorder="1" applyAlignment="1">
      <alignment horizontal="center" vertical="center" wrapText="1"/>
    </xf>
    <xf numFmtId="0" fontId="84" fillId="0" borderId="33" xfId="64" applyFont="1" applyFill="1" applyBorder="1"/>
    <xf numFmtId="0" fontId="83" fillId="0" borderId="104" xfId="64" applyFont="1" applyFill="1" applyBorder="1" applyAlignment="1">
      <alignment horizontal="center" vertical="center" wrapText="1"/>
    </xf>
    <xf numFmtId="0" fontId="84" fillId="0" borderId="32" xfId="64" applyFont="1" applyFill="1" applyBorder="1" applyAlignment="1">
      <alignment horizontal="center" vertical="center" wrapText="1"/>
    </xf>
    <xf numFmtId="0" fontId="83" fillId="0" borderId="32" xfId="64" applyFont="1" applyFill="1" applyBorder="1" applyAlignment="1">
      <alignment horizontal="center" vertical="center" wrapText="1"/>
    </xf>
    <xf numFmtId="0" fontId="81" fillId="9" borderId="93" xfId="64" applyFont="1" applyFill="1" applyBorder="1" applyAlignment="1">
      <alignment horizontal="center" vertical="center" wrapText="1" shrinkToFit="1"/>
    </xf>
    <xf numFmtId="0" fontId="81" fillId="9" borderId="117" xfId="64" applyFont="1" applyFill="1" applyBorder="1" applyAlignment="1">
      <alignment horizontal="center" vertical="center" wrapText="1" shrinkToFit="1"/>
    </xf>
    <xf numFmtId="0" fontId="81" fillId="9" borderId="105" xfId="64" applyFont="1" applyFill="1" applyBorder="1" applyAlignment="1">
      <alignment horizontal="center" vertical="center" wrapText="1" shrinkToFit="1"/>
    </xf>
    <xf numFmtId="0" fontId="83" fillId="0" borderId="104" xfId="64" applyFont="1" applyFill="1" applyBorder="1" applyAlignment="1">
      <alignment horizontal="center" vertical="center" wrapText="1" shrinkToFit="1"/>
    </xf>
    <xf numFmtId="0" fontId="83" fillId="0" borderId="32" xfId="64" applyFont="1" applyFill="1" applyBorder="1" applyAlignment="1">
      <alignment horizontal="center" vertical="center" wrapText="1" shrinkToFit="1"/>
    </xf>
    <xf numFmtId="0" fontId="75" fillId="0" borderId="0" xfId="64" applyFont="1" applyAlignment="1">
      <alignment horizontal="left" wrapText="1"/>
    </xf>
    <xf numFmtId="0" fontId="75" fillId="0" borderId="0" xfId="64" applyFont="1" applyAlignment="1">
      <alignment wrapText="1"/>
    </xf>
    <xf numFmtId="0" fontId="70" fillId="0" borderId="0" xfId="64" applyFont="1" applyAlignment="1">
      <alignment horizontal="center" vertical="center"/>
    </xf>
    <xf numFmtId="0" fontId="2" fillId="0" borderId="0" xfId="64" applyAlignment="1">
      <alignment horizontal="center" vertical="center"/>
    </xf>
    <xf numFmtId="0" fontId="75" fillId="2" borderId="0" xfId="64" applyFont="1" applyFill="1" applyBorder="1" applyAlignment="1">
      <alignment horizontal="left"/>
    </xf>
    <xf numFmtId="0" fontId="72" fillId="2" borderId="22" xfId="64" applyFont="1" applyFill="1" applyBorder="1" applyAlignment="1">
      <alignment horizontal="center" vertical="center"/>
    </xf>
    <xf numFmtId="0" fontId="72" fillId="2" borderId="102" xfId="64" applyFont="1" applyFill="1" applyBorder="1" applyAlignment="1">
      <alignment horizontal="center" vertical="center"/>
    </xf>
    <xf numFmtId="0" fontId="72" fillId="2" borderId="145" xfId="64" applyFont="1" applyFill="1" applyBorder="1" applyAlignment="1">
      <alignment horizontal="center" vertical="center"/>
    </xf>
    <xf numFmtId="0" fontId="79" fillId="0" borderId="146" xfId="64" applyFont="1" applyFill="1" applyBorder="1" applyAlignment="1">
      <alignment horizontal="center" vertical="center" wrapText="1" shrinkToFit="1"/>
    </xf>
    <xf numFmtId="0" fontId="79" fillId="0" borderId="102" xfId="64" applyFont="1" applyFill="1" applyBorder="1" applyAlignment="1">
      <alignment horizontal="center" vertical="center" wrapText="1" shrinkToFit="1"/>
    </xf>
    <xf numFmtId="0" fontId="79" fillId="0" borderId="101" xfId="64" applyFont="1" applyFill="1" applyBorder="1" applyAlignment="1">
      <alignment horizontal="center" vertical="center" shrinkToFit="1"/>
    </xf>
    <xf numFmtId="0" fontId="79" fillId="0" borderId="100" xfId="64" applyFont="1" applyFill="1" applyBorder="1" applyAlignment="1">
      <alignment horizontal="center" vertical="center" wrapText="1" shrinkToFit="1"/>
    </xf>
    <xf numFmtId="0" fontId="75" fillId="9" borderId="102" xfId="64" applyFont="1" applyFill="1" applyBorder="1" applyAlignment="1">
      <alignment horizontal="center" vertical="center" wrapText="1" shrinkToFit="1"/>
    </xf>
    <xf numFmtId="0" fontId="75" fillId="9" borderId="145" xfId="64" applyFont="1" applyFill="1" applyBorder="1" applyAlignment="1">
      <alignment horizontal="center" vertical="center" wrapText="1" shrinkToFit="1"/>
    </xf>
    <xf numFmtId="0" fontId="83" fillId="0" borderId="90" xfId="64" applyFont="1" applyFill="1" applyBorder="1" applyAlignment="1">
      <alignment horizontal="center" vertical="center" shrinkToFit="1"/>
    </xf>
    <xf numFmtId="0" fontId="83" fillId="0" borderId="33" xfId="64" applyFont="1" applyFill="1" applyBorder="1" applyAlignment="1">
      <alignment horizontal="center" vertical="center" shrinkToFit="1"/>
    </xf>
    <xf numFmtId="0" fontId="84" fillId="0" borderId="33" xfId="64" applyFont="1" applyFill="1" applyBorder="1" applyAlignment="1">
      <alignment horizontal="center" vertical="center" wrapText="1" shrinkToFit="1"/>
    </xf>
    <xf numFmtId="0" fontId="83" fillId="0" borderId="104" xfId="64" applyFont="1" applyFill="1" applyBorder="1" applyAlignment="1">
      <alignment horizontal="center" vertical="center" shrinkToFit="1"/>
    </xf>
    <xf numFmtId="0" fontId="83" fillId="0" borderId="32" xfId="64" applyFont="1" applyFill="1" applyBorder="1" applyAlignment="1">
      <alignment horizontal="center" vertical="center" shrinkToFit="1"/>
    </xf>
    <xf numFmtId="0" fontId="1" fillId="0" borderId="0" xfId="64" applyFont="1" applyBorder="1" applyAlignment="1">
      <alignment horizontal="center"/>
    </xf>
    <xf numFmtId="0" fontId="2" fillId="0" borderId="6" xfId="64" applyFont="1" applyBorder="1" applyAlignment="1">
      <alignment horizontal="center"/>
    </xf>
    <xf numFmtId="0" fontId="139" fillId="0" borderId="0" xfId="64" applyFont="1" applyBorder="1" applyAlignment="1">
      <alignment horizontal="center"/>
    </xf>
    <xf numFmtId="0" fontId="69" fillId="0" borderId="0" xfId="64" applyFont="1" applyBorder="1" applyAlignment="1">
      <alignment horizontal="center"/>
    </xf>
    <xf numFmtId="0" fontId="139" fillId="0" borderId="0" xfId="64" applyFont="1" applyAlignment="1">
      <alignment horizontal="center"/>
    </xf>
    <xf numFmtId="0" fontId="70" fillId="0" borderId="0" xfId="64" applyFont="1" applyAlignment="1">
      <alignment horizontal="center"/>
    </xf>
    <xf numFmtId="0" fontId="2" fillId="0" borderId="0" xfId="64" applyFont="1" applyAlignment="1">
      <alignment horizontal="center"/>
    </xf>
    <xf numFmtId="0" fontId="107" fillId="0" borderId="85" xfId="71" applyFont="1" applyBorder="1" applyAlignment="1">
      <alignment horizontal="center" vertical="center" wrapText="1"/>
    </xf>
    <xf numFmtId="0" fontId="107" fillId="0" borderId="122" xfId="71" applyFont="1" applyBorder="1" applyAlignment="1">
      <alignment horizontal="center" vertical="center" wrapText="1"/>
    </xf>
    <xf numFmtId="0" fontId="107" fillId="0" borderId="0" xfId="71" applyFont="1" applyBorder="1" applyAlignment="1">
      <alignment horizontal="right" vertical="center" wrapText="1"/>
    </xf>
    <xf numFmtId="0" fontId="69" fillId="5" borderId="176" xfId="71" applyFont="1" applyFill="1" applyBorder="1" applyAlignment="1">
      <alignment horizontal="center" vertical="center"/>
    </xf>
    <xf numFmtId="0" fontId="69" fillId="5" borderId="175" xfId="71" applyFont="1" applyFill="1" applyBorder="1" applyAlignment="1">
      <alignment horizontal="center" vertical="center"/>
    </xf>
    <xf numFmtId="0" fontId="69" fillId="5" borderId="174" xfId="71" applyFont="1" applyFill="1" applyBorder="1" applyAlignment="1">
      <alignment horizontal="center" vertical="center"/>
    </xf>
    <xf numFmtId="0" fontId="69" fillId="5" borderId="173" xfId="71" applyFont="1" applyFill="1" applyBorder="1" applyAlignment="1">
      <alignment horizontal="center" vertical="center"/>
    </xf>
    <xf numFmtId="0" fontId="69" fillId="5" borderId="171" xfId="71" applyFont="1" applyFill="1" applyBorder="1" applyAlignment="1">
      <alignment horizontal="center" vertical="center"/>
    </xf>
    <xf numFmtId="0" fontId="69" fillId="5" borderId="170" xfId="71" applyFont="1" applyFill="1" applyBorder="1" applyAlignment="1">
      <alignment horizontal="center" vertical="center"/>
    </xf>
    <xf numFmtId="0" fontId="69" fillId="5" borderId="172" xfId="71" applyFont="1" applyFill="1" applyBorder="1" applyAlignment="1">
      <alignment horizontal="center" vertical="center"/>
    </xf>
    <xf numFmtId="0" fontId="69" fillId="5" borderId="169" xfId="71" applyFont="1" applyFill="1" applyBorder="1" applyAlignment="1">
      <alignment horizontal="center" vertical="center"/>
    </xf>
    <xf numFmtId="0" fontId="69" fillId="5" borderId="0" xfId="71" applyFont="1" applyFill="1" applyBorder="1" applyAlignment="1">
      <alignment horizontal="center" vertical="center"/>
    </xf>
    <xf numFmtId="0" fontId="69" fillId="5" borderId="168" xfId="71" applyFont="1" applyFill="1" applyBorder="1" applyAlignment="1">
      <alignment horizontal="center" vertical="center" wrapText="1"/>
    </xf>
    <xf numFmtId="0" fontId="69" fillId="5" borderId="161" xfId="71" applyFont="1" applyFill="1" applyBorder="1" applyAlignment="1">
      <alignment horizontal="center" vertical="center" wrapText="1"/>
    </xf>
    <xf numFmtId="0" fontId="69" fillId="5" borderId="157" xfId="71" applyFont="1" applyFill="1" applyBorder="1" applyAlignment="1">
      <alignment horizontal="center" vertical="center" wrapText="1"/>
    </xf>
    <xf numFmtId="0" fontId="69" fillId="5" borderId="167" xfId="71" applyFont="1" applyFill="1" applyBorder="1" applyAlignment="1">
      <alignment horizontal="center" vertical="center" wrapText="1"/>
    </xf>
    <xf numFmtId="0" fontId="69" fillId="5" borderId="160" xfId="71" applyFont="1" applyFill="1" applyBorder="1" applyAlignment="1">
      <alignment horizontal="center" vertical="center" wrapText="1"/>
    </xf>
    <xf numFmtId="0" fontId="69" fillId="5" borderId="166" xfId="71" applyFont="1" applyFill="1" applyBorder="1" applyAlignment="1">
      <alignment horizontal="center" vertical="center" wrapText="1"/>
    </xf>
    <xf numFmtId="0" fontId="69" fillId="5" borderId="159" xfId="71" applyFont="1" applyFill="1" applyBorder="1" applyAlignment="1">
      <alignment horizontal="center" vertical="center" wrapText="1"/>
    </xf>
    <xf numFmtId="0" fontId="69" fillId="5" borderId="165" xfId="71" applyFont="1" applyFill="1" applyBorder="1" applyAlignment="1">
      <alignment horizontal="center" vertical="center" wrapText="1"/>
    </xf>
    <xf numFmtId="0" fontId="69" fillId="5" borderId="158" xfId="71" applyFont="1" applyFill="1" applyBorder="1" applyAlignment="1">
      <alignment horizontal="center" vertical="center" wrapText="1"/>
    </xf>
    <xf numFmtId="0" fontId="69" fillId="5" borderId="164" xfId="71" applyFont="1" applyFill="1" applyBorder="1" applyAlignment="1">
      <alignment horizontal="center" vertical="center" wrapText="1"/>
    </xf>
    <xf numFmtId="0" fontId="69" fillId="5" borderId="163" xfId="71" applyFont="1" applyFill="1" applyBorder="1" applyAlignment="1">
      <alignment horizontal="center" vertical="center" wrapText="1"/>
    </xf>
    <xf numFmtId="0" fontId="69" fillId="5" borderId="162" xfId="71" applyFont="1" applyFill="1" applyBorder="1" applyAlignment="1">
      <alignment horizontal="center" vertical="center" wrapText="1"/>
    </xf>
    <xf numFmtId="170" fontId="107" fillId="0" borderId="0" xfId="71" applyNumberFormat="1" applyFont="1" applyBorder="1" applyAlignment="1">
      <alignment horizontal="center" vertical="center"/>
    </xf>
    <xf numFmtId="170" fontId="107" fillId="0" borderId="6" xfId="71" applyNumberFormat="1" applyFont="1" applyBorder="1" applyAlignment="1">
      <alignment horizontal="center" vertical="center"/>
    </xf>
    <xf numFmtId="0" fontId="107" fillId="0" borderId="0" xfId="71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49" fontId="55" fillId="0" borderId="6" xfId="0" applyNumberFormat="1" applyFont="1" applyBorder="1" applyAlignment="1">
      <alignment horizontal="center"/>
    </xf>
    <xf numFmtId="0" fontId="0" fillId="0" borderId="18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1" xfId="0" applyBorder="1" applyAlignment="1">
      <alignment horizontal="left" wrapText="1"/>
    </xf>
    <xf numFmtId="0" fontId="28" fillId="0" borderId="181" xfId="0" applyFont="1" applyBorder="1" applyAlignment="1">
      <alignment horizontal="left" wrapText="1"/>
    </xf>
    <xf numFmtId="49" fontId="55" fillId="0" borderId="0" xfId="0" applyNumberFormat="1" applyFont="1" applyBorder="1" applyAlignment="1">
      <alignment horizontal="center" vertical="center"/>
    </xf>
    <xf numFmtId="44" fontId="1" fillId="0" borderId="0" xfId="192" applyFont="1" applyBorder="1" applyAlignment="1">
      <alignment horizontal="center" vertical="center"/>
    </xf>
    <xf numFmtId="44" fontId="1" fillId="0" borderId="180" xfId="192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center"/>
    </xf>
    <xf numFmtId="0" fontId="117" fillId="6" borderId="183" xfId="0" applyFont="1" applyFill="1" applyBorder="1" applyAlignment="1">
      <alignment horizontal="center" vertical="center" wrapText="1"/>
    </xf>
    <xf numFmtId="0" fontId="117" fillId="6" borderId="169" xfId="0" applyFont="1" applyFill="1" applyBorder="1" applyAlignment="1">
      <alignment horizontal="center" vertical="center"/>
    </xf>
    <xf numFmtId="0" fontId="117" fillId="6" borderId="182" xfId="0" applyFont="1" applyFill="1" applyBorder="1" applyAlignment="1">
      <alignment horizontal="center" vertical="center"/>
    </xf>
    <xf numFmtId="0" fontId="117" fillId="6" borderId="178" xfId="0" applyFont="1" applyFill="1" applyBorder="1" applyAlignment="1">
      <alignment horizontal="center" vertical="center"/>
    </xf>
    <xf numFmtId="0" fontId="117" fillId="6" borderId="179" xfId="0" applyFont="1" applyFill="1" applyBorder="1" applyAlignment="1">
      <alignment horizontal="center" vertical="center"/>
    </xf>
    <xf numFmtId="0" fontId="117" fillId="6" borderId="177" xfId="0" applyFont="1" applyFill="1" applyBorder="1" applyAlignment="1">
      <alignment horizontal="center" vertical="center"/>
    </xf>
    <xf numFmtId="0" fontId="116" fillId="6" borderId="176" xfId="0" applyFont="1" applyFill="1" applyBorder="1" applyAlignment="1">
      <alignment horizontal="center" vertical="center"/>
    </xf>
    <xf numFmtId="0" fontId="116" fillId="6" borderId="175" xfId="0" applyFont="1" applyFill="1" applyBorder="1" applyAlignment="1">
      <alignment horizontal="center" vertical="center"/>
    </xf>
    <xf numFmtId="0" fontId="116" fillId="6" borderId="174" xfId="0" applyFont="1" applyFill="1" applyBorder="1" applyAlignment="1">
      <alignment horizontal="center" vertical="center"/>
    </xf>
    <xf numFmtId="0" fontId="116" fillId="6" borderId="183" xfId="0" applyFont="1" applyFill="1" applyBorder="1" applyAlignment="1">
      <alignment horizontal="center" vertical="center" wrapText="1"/>
    </xf>
    <xf numFmtId="0" fontId="116" fillId="6" borderId="182" xfId="0" applyFont="1" applyFill="1" applyBorder="1" applyAlignment="1">
      <alignment horizontal="center" vertical="center"/>
    </xf>
    <xf numFmtId="0" fontId="116" fillId="6" borderId="178" xfId="0" applyFont="1" applyFill="1" applyBorder="1" applyAlignment="1">
      <alignment horizontal="center" vertical="center"/>
    </xf>
    <xf numFmtId="0" fontId="116" fillId="6" borderId="17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5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55" fillId="0" borderId="181" xfId="0" applyNumberFormat="1" applyFont="1" applyBorder="1" applyAlignment="1">
      <alignment horizontal="center"/>
    </xf>
    <xf numFmtId="49" fontId="55" fillId="0" borderId="180" xfId="0" applyNumberFormat="1" applyFont="1" applyBorder="1" applyAlignment="1">
      <alignment horizontal="center"/>
    </xf>
    <xf numFmtId="0" fontId="28" fillId="0" borderId="0" xfId="0" applyFont="1" applyBorder="1" applyAlignment="1">
      <alignment horizontal="left" wrapText="1"/>
    </xf>
    <xf numFmtId="0" fontId="28" fillId="0" borderId="18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1" xfId="0" applyBorder="1" applyAlignment="1">
      <alignment horizontal="left" vertical="center" wrapText="1"/>
    </xf>
    <xf numFmtId="0" fontId="69" fillId="2" borderId="147" xfId="0" applyFont="1" applyFill="1" applyBorder="1" applyAlignment="1">
      <alignment horizontal="center" vertical="center" wrapText="1"/>
    </xf>
    <xf numFmtId="0" fontId="70" fillId="2" borderId="34" xfId="0" applyFont="1" applyFill="1" applyBorder="1" applyAlignment="1">
      <alignment horizontal="center" vertical="center" wrapText="1"/>
    </xf>
    <xf numFmtId="0" fontId="85" fillId="0" borderId="0" xfId="6" applyFont="1" applyBorder="1" applyAlignment="1">
      <alignment horizontal="center"/>
    </xf>
    <xf numFmtId="44" fontId="120" fillId="2" borderId="74" xfId="4" applyFont="1" applyFill="1" applyBorder="1" applyAlignment="1">
      <alignment horizontal="center" vertical="center" wrapText="1"/>
    </xf>
    <xf numFmtId="44" fontId="120" fillId="2" borderId="75" xfId="4" applyFont="1" applyFill="1" applyBorder="1" applyAlignment="1">
      <alignment horizontal="center" vertical="center" wrapText="1"/>
    </xf>
    <xf numFmtId="44" fontId="120" fillId="2" borderId="75" xfId="4" applyFont="1" applyFill="1" applyBorder="1" applyAlignment="1">
      <alignment horizontal="center" vertical="center"/>
    </xf>
    <xf numFmtId="44" fontId="120" fillId="2" borderId="76" xfId="4" applyFont="1" applyFill="1" applyBorder="1" applyAlignment="1">
      <alignment horizontal="center" vertical="center"/>
    </xf>
    <xf numFmtId="0" fontId="70" fillId="2" borderId="4" xfId="0" applyFont="1" applyFill="1" applyBorder="1" applyAlignment="1">
      <alignment horizontal="center" vertical="top"/>
    </xf>
    <xf numFmtId="0" fontId="70" fillId="2" borderId="0" xfId="0" applyFont="1" applyFill="1" applyBorder="1" applyAlignment="1">
      <alignment horizontal="center" vertical="top"/>
    </xf>
    <xf numFmtId="0" fontId="70" fillId="2" borderId="89" xfId="0" applyFont="1" applyFill="1" applyBorder="1" applyAlignment="1">
      <alignment horizontal="center" vertical="center" wrapText="1"/>
    </xf>
    <xf numFmtId="0" fontId="70" fillId="2" borderId="31" xfId="0" applyFont="1" applyFill="1" applyBorder="1" applyAlignment="1">
      <alignment horizontal="center" vertical="center" wrapText="1"/>
    </xf>
    <xf numFmtId="0" fontId="70" fillId="2" borderId="104" xfId="0" applyFont="1" applyFill="1" applyBorder="1" applyAlignment="1">
      <alignment horizontal="center" vertical="center" wrapText="1"/>
    </xf>
    <xf numFmtId="0" fontId="70" fillId="2" borderId="32" xfId="0" applyFont="1" applyFill="1" applyBorder="1" applyAlignment="1">
      <alignment horizontal="center" vertical="center" wrapText="1"/>
    </xf>
    <xf numFmtId="0" fontId="70" fillId="2" borderId="117" xfId="0" applyFont="1" applyFill="1" applyBorder="1" applyAlignment="1">
      <alignment horizontal="center" vertical="center" wrapText="1"/>
    </xf>
    <xf numFmtId="0" fontId="70" fillId="2" borderId="42" xfId="0" applyFont="1" applyFill="1" applyBorder="1" applyAlignment="1">
      <alignment horizontal="center" vertical="center" wrapText="1"/>
    </xf>
    <xf numFmtId="0" fontId="70" fillId="2" borderId="95" xfId="0" applyFont="1" applyFill="1" applyBorder="1" applyAlignment="1">
      <alignment horizontal="center" vertical="center" wrapText="1"/>
    </xf>
    <xf numFmtId="0" fontId="70" fillId="0" borderId="0" xfId="64" applyFont="1" applyAlignment="1">
      <alignment horizontal="left"/>
    </xf>
    <xf numFmtId="0" fontId="70" fillId="2" borderId="4" xfId="0" applyFont="1" applyFill="1" applyBorder="1" applyAlignment="1">
      <alignment horizontal="left" vertical="top"/>
    </xf>
    <xf numFmtId="0" fontId="70" fillId="2" borderId="0" xfId="0" applyFont="1" applyFill="1" applyBorder="1" applyAlignment="1">
      <alignment horizontal="left" vertical="top"/>
    </xf>
    <xf numFmtId="0" fontId="69" fillId="2" borderId="104" xfId="0" applyFont="1" applyFill="1" applyBorder="1" applyAlignment="1">
      <alignment horizontal="center" vertical="center" wrapText="1"/>
    </xf>
    <xf numFmtId="0" fontId="70" fillId="2" borderId="93" xfId="0" applyFont="1" applyFill="1" applyBorder="1" applyAlignment="1">
      <alignment horizontal="center" vertical="center" wrapText="1"/>
    </xf>
    <xf numFmtId="0" fontId="70" fillId="2" borderId="94" xfId="0" applyFont="1" applyFill="1" applyBorder="1" applyAlignment="1">
      <alignment horizontal="center" vertical="center" wrapText="1"/>
    </xf>
    <xf numFmtId="0" fontId="69" fillId="0" borderId="0" xfId="64" applyFont="1" applyAlignment="1">
      <alignment horizontal="left"/>
    </xf>
    <xf numFmtId="0" fontId="55" fillId="14" borderId="264" xfId="0" applyFont="1" applyFill="1" applyBorder="1" applyAlignment="1">
      <alignment horizontal="center" vertical="center" wrapText="1"/>
    </xf>
    <xf numFmtId="44" fontId="5" fillId="2" borderId="256" xfId="4" applyFont="1" applyFill="1" applyBorder="1" applyAlignment="1">
      <alignment horizontal="center" wrapText="1"/>
    </xf>
    <xf numFmtId="44" fontId="5" fillId="2" borderId="187" xfId="4" applyFont="1" applyFill="1" applyBorder="1" applyAlignment="1">
      <alignment horizontal="center" wrapText="1"/>
    </xf>
    <xf numFmtId="44" fontId="5" fillId="2" borderId="188" xfId="4" applyFont="1" applyFill="1" applyBorder="1" applyAlignment="1">
      <alignment horizontal="center" wrapText="1"/>
    </xf>
    <xf numFmtId="49" fontId="58" fillId="0" borderId="7" xfId="0" applyNumberFormat="1" applyFont="1" applyBorder="1" applyAlignment="1">
      <alignment horizontal="center" vertical="center" wrapText="1"/>
    </xf>
    <xf numFmtId="49" fontId="58" fillId="0" borderId="8" xfId="0" applyNumberFormat="1" applyFont="1" applyBorder="1" applyAlignment="1">
      <alignment horizontal="center" vertical="center" wrapText="1"/>
    </xf>
    <xf numFmtId="49" fontId="58" fillId="0" borderId="262" xfId="0" applyNumberFormat="1" applyFont="1" applyBorder="1" applyAlignment="1">
      <alignment horizontal="center" vertical="center" wrapText="1"/>
    </xf>
    <xf numFmtId="49" fontId="58" fillId="0" borderId="60" xfId="0" applyNumberFormat="1" applyFont="1" applyBorder="1" applyAlignment="1">
      <alignment horizontal="center" vertical="center" wrapText="1"/>
    </xf>
    <xf numFmtId="0" fontId="4" fillId="14" borderId="26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44" fontId="5" fillId="2" borderId="1" xfId="4" applyFont="1" applyFill="1" applyBorder="1" applyAlignment="1">
      <alignment horizontal="center" wrapText="1"/>
    </xf>
    <xf numFmtId="44" fontId="5" fillId="2" borderId="2" xfId="4" applyFont="1" applyFill="1" applyBorder="1" applyAlignment="1">
      <alignment horizontal="center" wrapText="1"/>
    </xf>
    <xf numFmtId="44" fontId="5" fillId="2" borderId="3" xfId="4" applyFont="1" applyFill="1" applyBorder="1" applyAlignment="1">
      <alignment horizontal="center" wrapText="1"/>
    </xf>
    <xf numFmtId="0" fontId="4" fillId="14" borderId="25" xfId="0" applyFont="1" applyFill="1" applyBorder="1" applyAlignment="1">
      <alignment horizontal="center" vertical="center" wrapText="1"/>
    </xf>
    <xf numFmtId="0" fontId="4" fillId="14" borderId="31" xfId="0" applyFont="1" applyFill="1" applyBorder="1" applyAlignment="1">
      <alignment horizontal="center" vertical="center" wrapText="1"/>
    </xf>
    <xf numFmtId="0" fontId="4" fillId="14" borderId="32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4" fillId="14" borderId="28" xfId="0" applyFont="1" applyFill="1" applyBorder="1" applyAlignment="1">
      <alignment horizontal="center" vertical="center" wrapText="1"/>
    </xf>
    <xf numFmtId="0" fontId="4" fillId="14" borderId="2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</cellXfs>
  <cellStyles count="193">
    <cellStyle name="=C:\WINNT\SYSTEM32\COMMAND.COM" xfId="8"/>
    <cellStyle name="Euro" xfId="9"/>
    <cellStyle name="Euro 2" xfId="10"/>
    <cellStyle name="Millares" xfId="1" builtinId="3"/>
    <cellStyle name="Millares 10" xfId="11"/>
    <cellStyle name="Millares 2" xfId="12"/>
    <cellStyle name="Millares 2 2" xfId="13"/>
    <cellStyle name="Millares 2 2 2" xfId="14"/>
    <cellStyle name="Millares 2 3" xfId="15"/>
    <cellStyle name="Millares 2 4" xfId="16"/>
    <cellStyle name="Millares 2 5" xfId="17"/>
    <cellStyle name="Millares 2 7" xfId="18"/>
    <cellStyle name="Millares 3" xfId="19"/>
    <cellStyle name="Millares 3 10" xfId="20"/>
    <cellStyle name="Millares 3 2" xfId="21"/>
    <cellStyle name="Millares 3 2 2" xfId="22"/>
    <cellStyle name="Millares 3 3" xfId="23"/>
    <cellStyle name="Millares 3 4" xfId="24"/>
    <cellStyle name="Millares 3 4 2" xfId="25"/>
    <cellStyle name="Millares 4" xfId="26"/>
    <cellStyle name="Millares 5" xfId="27"/>
    <cellStyle name="Millares 5 2" xfId="28"/>
    <cellStyle name="Millares 6" xfId="29"/>
    <cellStyle name="Millares 7" xfId="30"/>
    <cellStyle name="Millares 8" xfId="31"/>
    <cellStyle name="Millares 9" xfId="32"/>
    <cellStyle name="Moneda" xfId="192" builtinId="4"/>
    <cellStyle name="Moneda 2" xfId="4"/>
    <cellStyle name="Moneda 3" xfId="33"/>
    <cellStyle name="Moneda 4" xfId="34"/>
    <cellStyle name="Moneda 5" xfId="35"/>
    <cellStyle name="Moneda 6" xfId="36"/>
    <cellStyle name="Moneda 7" xfId="37"/>
    <cellStyle name="Normal" xfId="0" builtinId="0"/>
    <cellStyle name="Normal 1" xfId="38"/>
    <cellStyle name="Normal 10" xfId="39"/>
    <cellStyle name="Normal 10 10 2" xfId="40"/>
    <cellStyle name="Normal 10 2" xfId="41"/>
    <cellStyle name="Normal 11" xfId="42"/>
    <cellStyle name="Normal 11 10" xfId="43"/>
    <cellStyle name="Normal 11 10 2" xfId="44"/>
    <cellStyle name="Normal 11 2 2" xfId="45"/>
    <cellStyle name="Normal 11_FOMATO INVENTARIOS ENTREGA-RECEPCION 2009" xfId="46"/>
    <cellStyle name="Normal 12" xfId="47"/>
    <cellStyle name="Normal 12 4" xfId="48"/>
    <cellStyle name="Normal 13" xfId="49"/>
    <cellStyle name="Normal 13 10" xfId="50"/>
    <cellStyle name="Normal 13 2" xfId="51"/>
    <cellStyle name="Normal 13 3" xfId="52"/>
    <cellStyle name="Normal 14" xfId="2"/>
    <cellStyle name="Normal 14 2" xfId="3"/>
    <cellStyle name="Normal 15" xfId="53"/>
    <cellStyle name="Normal 16" xfId="54"/>
    <cellStyle name="Normal 16 2" xfId="55"/>
    <cellStyle name="Normal 16 3" xfId="56"/>
    <cellStyle name="Normal 17" xfId="57"/>
    <cellStyle name="Normal 18" xfId="58"/>
    <cellStyle name="Normal 19" xfId="59"/>
    <cellStyle name="Normal 19 2" xfId="60"/>
    <cellStyle name="Normal 19 3" xfId="61"/>
    <cellStyle name="Normal 19 3 3" xfId="62"/>
    <cellStyle name="Normal 2" xfId="63"/>
    <cellStyle name="Normal 2 10" xfId="64"/>
    <cellStyle name="Normal 2 11" xfId="65"/>
    <cellStyle name="Normal 2 12" xfId="66"/>
    <cellStyle name="Normal 2 13" xfId="67"/>
    <cellStyle name="Normal 2 14" xfId="68"/>
    <cellStyle name="Normal 2 2" xfId="69"/>
    <cellStyle name="Normal 2 2 2" xfId="70"/>
    <cellStyle name="Normal 2 2 3" xfId="71"/>
    <cellStyle name="Normal 2 23 2" xfId="72"/>
    <cellStyle name="Normal 2 27" xfId="73"/>
    <cellStyle name="Normal 2 3" xfId="74"/>
    <cellStyle name="Normal 2 3 2" xfId="75"/>
    <cellStyle name="Normal 2 3 3" xfId="76"/>
    <cellStyle name="Normal 2 3 4" xfId="77"/>
    <cellStyle name="Normal 2 4" xfId="5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87"/>
    <cellStyle name="Normal 23 2" xfId="88"/>
    <cellStyle name="Normal 23 3" xfId="89"/>
    <cellStyle name="Normal 24" xfId="90"/>
    <cellStyle name="Normal 24 2" xfId="91"/>
    <cellStyle name="Normal 24 3" xfId="92"/>
    <cellStyle name="Normal 25" xfId="93"/>
    <cellStyle name="Normal 25 2" xfId="94"/>
    <cellStyle name="Normal 26" xfId="95"/>
    <cellStyle name="Normal 27" xfId="96"/>
    <cellStyle name="Normal 27 2" xfId="97"/>
    <cellStyle name="Normal 28" xfId="98"/>
    <cellStyle name="Normal 28 2" xfId="99"/>
    <cellStyle name="Normal 29" xfId="100"/>
    <cellStyle name="Normal 29 2" xfId="101"/>
    <cellStyle name="Normal 3" xfId="6"/>
    <cellStyle name="Normal 3 2" xfId="102"/>
    <cellStyle name="Normal 3 2 2" xfId="103"/>
    <cellStyle name="Normal 3 2 3" xfId="104"/>
    <cellStyle name="Normal 3 3 4" xfId="105"/>
    <cellStyle name="Normal 30" xfId="106"/>
    <cellStyle name="Normal 30 2" xfId="107"/>
    <cellStyle name="Normal 31" xfId="108"/>
    <cellStyle name="Normal 31 2" xfId="109"/>
    <cellStyle name="Normal 32" xfId="110"/>
    <cellStyle name="Normal 32 2" xfId="111"/>
    <cellStyle name="Normal 33" xfId="112"/>
    <cellStyle name="Normal 33 2" xfId="113"/>
    <cellStyle name="Normal 34" xfId="114"/>
    <cellStyle name="Normal 34 2" xfId="115"/>
    <cellStyle name="Normal 35" xfId="116"/>
    <cellStyle name="Normal 35 2" xfId="117"/>
    <cellStyle name="Normal 36" xfId="118"/>
    <cellStyle name="Normal 36 2" xfId="119"/>
    <cellStyle name="Normal 37" xfId="120"/>
    <cellStyle name="Normal 37 2" xfId="121"/>
    <cellStyle name="Normal 38" xfId="122"/>
    <cellStyle name="Normal 38 2" xfId="123"/>
    <cellStyle name="Normal 39" xfId="124"/>
    <cellStyle name="Normal 39 2" xfId="125"/>
    <cellStyle name="Normal 4" xfId="126"/>
    <cellStyle name="Normal 4 10" xfId="127"/>
    <cellStyle name="Normal 4 2" xfId="7"/>
    <cellStyle name="Normal 4 2 2" xfId="128"/>
    <cellStyle name="Normal 4 2 3" xfId="129"/>
    <cellStyle name="Normal 4 2 4" xfId="130"/>
    <cellStyle name="Normal 4 2 5" xfId="131"/>
    <cellStyle name="Normal 4 2 6" xfId="132"/>
    <cellStyle name="Normal 4 2 7" xfId="133"/>
    <cellStyle name="Normal 4 3" xfId="134"/>
    <cellStyle name="Normal 4 3 2" xfId="135"/>
    <cellStyle name="Normal 4_cuentaPublica2013" xfId="136"/>
    <cellStyle name="Normal 40" xfId="137"/>
    <cellStyle name="Normal 40 2" xfId="138"/>
    <cellStyle name="Normal 41" xfId="139"/>
    <cellStyle name="Normal 41 2" xfId="140"/>
    <cellStyle name="Normal 42" xfId="141"/>
    <cellStyle name="Normal 42 2" xfId="142"/>
    <cellStyle name="Normal 43" xfId="143"/>
    <cellStyle name="Normal 43 2" xfId="144"/>
    <cellStyle name="Normal 44" xfId="145"/>
    <cellStyle name="Normal 44 2" xfId="146"/>
    <cellStyle name="Normal 45" xfId="147"/>
    <cellStyle name="Normal 45 2" xfId="148"/>
    <cellStyle name="Normal 46" xfId="149"/>
    <cellStyle name="Normal 46 2" xfId="150"/>
    <cellStyle name="Normal 47" xfId="151"/>
    <cellStyle name="Normal 47 2" xfId="152"/>
    <cellStyle name="Normal 48" xfId="153"/>
    <cellStyle name="Normal 48 2" xfId="154"/>
    <cellStyle name="Normal 49" xfId="155"/>
    <cellStyle name="Normal 49 2" xfId="156"/>
    <cellStyle name="Normal 5" xfId="157"/>
    <cellStyle name="Normal 5 2" xfId="158"/>
    <cellStyle name="Normal 5 3" xfId="159"/>
    <cellStyle name="Normal 50" xfId="160"/>
    <cellStyle name="Normal 50 2" xfId="161"/>
    <cellStyle name="Normal 51" xfId="162"/>
    <cellStyle name="Normal 51 2" xfId="163"/>
    <cellStyle name="Normal 6" xfId="164"/>
    <cellStyle name="Normal 6 10 2" xfId="165"/>
    <cellStyle name="Normal 6 2" xfId="166"/>
    <cellStyle name="Normal 6 2 2" xfId="167"/>
    <cellStyle name="Normal 6 3" xfId="168"/>
    <cellStyle name="Normal 6 4" xfId="169"/>
    <cellStyle name="Normal 66 2" xfId="170"/>
    <cellStyle name="Normal 7" xfId="171"/>
    <cellStyle name="Normal 7 2" xfId="172"/>
    <cellStyle name="Normal 7 2 2" xfId="173"/>
    <cellStyle name="Normal 7 2 2 2" xfId="174"/>
    <cellStyle name="Normal 7 3" xfId="175"/>
    <cellStyle name="Normal 7 4" xfId="176"/>
    <cellStyle name="Normal 70" xfId="177"/>
    <cellStyle name="Normal 8" xfId="178"/>
    <cellStyle name="Normal 8 2" xfId="179"/>
    <cellStyle name="Normal 9" xfId="180"/>
    <cellStyle name="Normal 9 2" xfId="181"/>
    <cellStyle name="Porcentaje 2" xfId="182"/>
    <cellStyle name="Porcentaje 3" xfId="183"/>
    <cellStyle name="Porcentual 2" xfId="184"/>
    <cellStyle name="Porcentual 2 2" xfId="185"/>
    <cellStyle name="Porcentual 2 3" xfId="186"/>
    <cellStyle name="Porcentual 2 4" xfId="187"/>
    <cellStyle name="Porcentual 2 4 2" xfId="188"/>
    <cellStyle name="Porcentual 3" xfId="189"/>
    <cellStyle name="Porcentual 4" xfId="190"/>
    <cellStyle name="Porcentual 8" xfId="191"/>
  </cellStyles>
  <dxfs count="0"/>
  <tableStyles count="0" defaultTableStyle="TableStyleMedium2" defaultPivotStyle="PivotStyleLight16"/>
  <colors>
    <mruColors>
      <color rgb="FFFF33CC"/>
      <color rgb="FFDCDCDC"/>
      <color rgb="FFB1B1B1"/>
      <color rgb="FFB6B6B6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27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61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7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8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NUL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1385888</xdr:colOff>
      <xdr:row>2</xdr:row>
      <xdr:rowOff>191558</xdr:rowOff>
    </xdr:from>
    <xdr:to>
      <xdr:col>2</xdr:col>
      <xdr:colOff>3748088</xdr:colOff>
      <xdr:row>2</xdr:row>
      <xdr:rowOff>201083</xdr:rowOff>
    </xdr:to>
    <xdr:cxnSp macro="">
      <xdr:nvCxnSpPr>
        <xdr:cNvPr id="2" name="17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2195513" y="734483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2841625</xdr:colOff>
      <xdr:row>155</xdr:row>
      <xdr:rowOff>61912</xdr:rowOff>
    </xdr:from>
    <xdr:to>
      <xdr:col>8</xdr:col>
      <xdr:colOff>434883</xdr:colOff>
      <xdr:row>159</xdr:row>
      <xdr:rowOff>65484</xdr:rowOff>
    </xdr:to>
    <xdr:grpSp>
      <xdr:nvGrpSpPr>
        <xdr:cNvPr id="3" name="Group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3648449" y="28816206"/>
          <a:ext cx="10782581" cy="720749"/>
          <a:chOff x="11" y="852"/>
          <a:chExt cx="801" cy="27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(9)</a:t>
            </a: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</xdr:grpSp>
    <xdr:clientData/>
  </xdr:twoCellAnchor>
  <xdr:twoCellAnchor editAs="oneCell">
    <xdr:from>
      <xdr:col>1</xdr:col>
      <xdr:colOff>76200</xdr:colOff>
      <xdr:row>1</xdr:row>
      <xdr:rowOff>66675</xdr:rowOff>
    </xdr:from>
    <xdr:to>
      <xdr:col>1</xdr:col>
      <xdr:colOff>666750</xdr:colOff>
      <xdr:row>2</xdr:row>
      <xdr:rowOff>191469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2875"/>
          <a:ext cx="590550" cy="5915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</xdr:colOff>
      <xdr:row>1</xdr:row>
      <xdr:rowOff>69395</xdr:rowOff>
    </xdr:from>
    <xdr:to>
      <xdr:col>1</xdr:col>
      <xdr:colOff>962024</xdr:colOff>
      <xdr:row>1</xdr:row>
      <xdr:rowOff>1008289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" y="145595"/>
          <a:ext cx="925285" cy="938894"/>
        </a:xfrm>
        <a:prstGeom prst="rect">
          <a:avLst/>
        </a:prstGeom>
      </xdr:spPr>
    </xdr:pic>
    <xdr:clientData/>
  </xdr:twoCellAnchor>
  <xdr:twoCellAnchor editAs="oneCell">
    <xdr:from>
      <xdr:col>1</xdr:col>
      <xdr:colOff>112939</xdr:colOff>
      <xdr:row>1</xdr:row>
      <xdr:rowOff>145595</xdr:rowOff>
    </xdr:from>
    <xdr:to>
      <xdr:col>1</xdr:col>
      <xdr:colOff>904875</xdr:colOff>
      <xdr:row>1</xdr:row>
      <xdr:rowOff>944090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14" y="221795"/>
          <a:ext cx="791936" cy="798495"/>
        </a:xfrm>
        <a:prstGeom prst="rect">
          <a:avLst/>
        </a:prstGeom>
      </xdr:spPr>
    </xdr:pic>
    <xdr:clientData/>
  </xdr:twoCellAnchor>
  <xdr:twoCellAnchor>
    <xdr:from>
      <xdr:col>2</xdr:col>
      <xdr:colOff>409575</xdr:colOff>
      <xdr:row>84</xdr:row>
      <xdr:rowOff>114300</xdr:rowOff>
    </xdr:from>
    <xdr:to>
      <xdr:col>5</xdr:col>
      <xdr:colOff>527408</xdr:colOff>
      <xdr:row>89</xdr:row>
      <xdr:rowOff>101624</xdr:rowOff>
    </xdr:to>
    <xdr:grpSp>
      <xdr:nvGrpSpPr>
        <xdr:cNvPr id="8" name="Group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1960789" y="18688050"/>
          <a:ext cx="9098548" cy="722110"/>
          <a:chOff x="11" y="852"/>
          <a:chExt cx="676" cy="27"/>
        </a:xfrm>
      </xdr:grpSpPr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(10)</a:t>
            </a:r>
          </a:p>
        </xdr:txBody>
      </xdr:sp>
      <xdr:sp macro="" textlink="">
        <xdr:nvSpPr>
          <xdr:cNvPr id="10" name="Text Box 1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(10)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1</xdr:row>
      <xdr:rowOff>57150</xdr:rowOff>
    </xdr:from>
    <xdr:to>
      <xdr:col>1</xdr:col>
      <xdr:colOff>790576</xdr:colOff>
      <xdr:row>2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228600"/>
          <a:ext cx="6286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</xdr:row>
      <xdr:rowOff>47625</xdr:rowOff>
    </xdr:from>
    <xdr:to>
      <xdr:col>1</xdr:col>
      <xdr:colOff>845270</xdr:colOff>
      <xdr:row>2</xdr:row>
      <xdr:rowOff>208990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19075"/>
          <a:ext cx="702395" cy="666190"/>
        </a:xfrm>
        <a:prstGeom prst="rect">
          <a:avLst/>
        </a:prstGeom>
      </xdr:spPr>
    </xdr:pic>
    <xdr:clientData/>
  </xdr:twoCellAnchor>
  <xdr:twoCellAnchor>
    <xdr:from>
      <xdr:col>1</xdr:col>
      <xdr:colOff>1576070</xdr:colOff>
      <xdr:row>51</xdr:row>
      <xdr:rowOff>33618</xdr:rowOff>
    </xdr:from>
    <xdr:to>
      <xdr:col>5</xdr:col>
      <xdr:colOff>1350470</xdr:colOff>
      <xdr:row>55</xdr:row>
      <xdr:rowOff>105787</xdr:rowOff>
    </xdr:to>
    <xdr:grpSp>
      <xdr:nvGrpSpPr>
        <xdr:cNvPr id="9" name="Group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>
          <a:grpSpLocks/>
        </xdr:cNvGrpSpPr>
      </xdr:nvGrpSpPr>
      <xdr:grpSpPr bwMode="auto">
        <a:xfrm>
          <a:off x="1728470" y="9996768"/>
          <a:ext cx="8165925" cy="729394"/>
          <a:chOff x="54" y="852"/>
          <a:chExt cx="606" cy="27"/>
        </a:xfrm>
      </xdr:grpSpPr>
      <xdr:sp macro="" textlink="">
        <xdr:nvSpPr>
          <xdr:cNvPr id="10" name="Text Box 18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(17)</a:t>
            </a:r>
          </a:p>
        </xdr:txBody>
      </xdr: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(17)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85724</xdr:rowOff>
    </xdr:from>
    <xdr:to>
      <xdr:col>1</xdr:col>
      <xdr:colOff>990600</xdr:colOff>
      <xdr:row>1</xdr:row>
      <xdr:rowOff>1000125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4"/>
          <a:ext cx="914400" cy="914401"/>
        </a:xfrm>
        <a:prstGeom prst="rect">
          <a:avLst/>
        </a:prstGeom>
      </xdr:spPr>
    </xdr:pic>
    <xdr:clientData/>
  </xdr:twoCellAnchor>
  <xdr:twoCellAnchor>
    <xdr:from>
      <xdr:col>1</xdr:col>
      <xdr:colOff>1676400</xdr:colOff>
      <xdr:row>51</xdr:row>
      <xdr:rowOff>38100</xdr:rowOff>
    </xdr:from>
    <xdr:to>
      <xdr:col>5</xdr:col>
      <xdr:colOff>1392823</xdr:colOff>
      <xdr:row>55</xdr:row>
      <xdr:rowOff>112510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>
          <a:grpSpLocks/>
        </xdr:cNvGrpSpPr>
      </xdr:nvGrpSpPr>
      <xdr:grpSpPr bwMode="auto">
        <a:xfrm>
          <a:off x="1762125" y="10191750"/>
          <a:ext cx="9098548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(10)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(10)</a:t>
            </a:r>
          </a:p>
        </xdr:txBody>
      </xdr:sp>
    </xdr:grpSp>
    <xdr:clientData/>
  </xdr:twoCellAnchor>
  <xdr:twoCellAnchor editAs="oneCell">
    <xdr:from>
      <xdr:col>1</xdr:col>
      <xdr:colOff>114300</xdr:colOff>
      <xdr:row>1</xdr:row>
      <xdr:rowOff>133350</xdr:rowOff>
    </xdr:from>
    <xdr:to>
      <xdr:col>1</xdr:col>
      <xdr:colOff>973666</xdr:colOff>
      <xdr:row>1</xdr:row>
      <xdr:rowOff>991499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9550"/>
          <a:ext cx="859366" cy="858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2</xdr:col>
      <xdr:colOff>276224</xdr:colOff>
      <xdr:row>1</xdr:row>
      <xdr:rowOff>638175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04775"/>
          <a:ext cx="619125" cy="609600"/>
        </a:xfrm>
        <a:prstGeom prst="rect">
          <a:avLst/>
        </a:prstGeom>
      </xdr:spPr>
    </xdr:pic>
    <xdr:clientData/>
  </xdr:twoCellAnchor>
  <xdr:twoCellAnchor>
    <xdr:from>
      <xdr:col>2</xdr:col>
      <xdr:colOff>1257300</xdr:colOff>
      <xdr:row>80</xdr:row>
      <xdr:rowOff>114300</xdr:rowOff>
    </xdr:from>
    <xdr:to>
      <xdr:col>6</xdr:col>
      <xdr:colOff>430798</xdr:colOff>
      <xdr:row>84</xdr:row>
      <xdr:rowOff>112510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1724025" y="14839950"/>
          <a:ext cx="9098548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  <xdr:twoCellAnchor editAs="oneCell">
    <xdr:from>
      <xdr:col>1</xdr:col>
      <xdr:colOff>85725</xdr:colOff>
      <xdr:row>1</xdr:row>
      <xdr:rowOff>66675</xdr:rowOff>
    </xdr:from>
    <xdr:to>
      <xdr:col>2</xdr:col>
      <xdr:colOff>229343</xdr:colOff>
      <xdr:row>1</xdr:row>
      <xdr:rowOff>590550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2875"/>
          <a:ext cx="524618" cy="523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4</xdr:row>
      <xdr:rowOff>161925</xdr:rowOff>
    </xdr:from>
    <xdr:to>
      <xdr:col>2</xdr:col>
      <xdr:colOff>2971800</xdr:colOff>
      <xdr:row>4</xdr:row>
      <xdr:rowOff>171450</xdr:rowOff>
    </xdr:to>
    <xdr:cxnSp macro="">
      <xdr:nvCxnSpPr>
        <xdr:cNvPr id="2" name="17 Conector rec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>
          <a:cxnSpLocks noChangeShapeType="1"/>
        </xdr:cNvCxnSpPr>
      </xdr:nvCxnSpPr>
      <xdr:spPr bwMode="auto">
        <a:xfrm>
          <a:off x="1438275" y="1114425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57150</xdr:colOff>
      <xdr:row>1</xdr:row>
      <xdr:rowOff>47625</xdr:rowOff>
    </xdr:from>
    <xdr:to>
      <xdr:col>2</xdr:col>
      <xdr:colOff>66675</xdr:colOff>
      <xdr:row>3</xdr:row>
      <xdr:rowOff>219075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2875"/>
          <a:ext cx="723900" cy="74295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73</xdr:row>
      <xdr:rowOff>97068</xdr:rowOff>
    </xdr:from>
    <xdr:to>
      <xdr:col>4</xdr:col>
      <xdr:colOff>1151777</xdr:colOff>
      <xdr:row>77</xdr:row>
      <xdr:rowOff>41788</xdr:rowOff>
    </xdr:to>
    <xdr:grpSp>
      <xdr:nvGrpSpPr>
        <xdr:cNvPr id="8" name="Group 1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301625" y="13130443"/>
          <a:ext cx="7565277" cy="643220"/>
          <a:chOff x="11" y="851"/>
          <a:chExt cx="530" cy="25"/>
        </a:xfrm>
      </xdr:grpSpPr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(8)</a:t>
            </a:r>
          </a:p>
        </xdr:txBody>
      </xdr:sp>
      <xdr:sp macro="" textlink="">
        <xdr:nvSpPr>
          <xdr:cNvPr id="10" name="Text Box 1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8" y="851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(8)</a:t>
            </a:r>
          </a:p>
        </xdr:txBody>
      </xdr:sp>
    </xdr:grpSp>
    <xdr:clientData/>
  </xdr:twoCellAnchor>
  <xdr:twoCellAnchor editAs="oneCell">
    <xdr:from>
      <xdr:col>1</xdr:col>
      <xdr:colOff>104775</xdr:colOff>
      <xdr:row>1</xdr:row>
      <xdr:rowOff>123825</xdr:rowOff>
    </xdr:from>
    <xdr:to>
      <xdr:col>1</xdr:col>
      <xdr:colOff>695325</xdr:colOff>
      <xdr:row>3</xdr:row>
      <xdr:rowOff>142039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19075"/>
          <a:ext cx="590550" cy="589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3</xdr:row>
      <xdr:rowOff>180975</xdr:rowOff>
    </xdr:from>
    <xdr:to>
      <xdr:col>1</xdr:col>
      <xdr:colOff>4991100</xdr:colOff>
      <xdr:row>3</xdr:row>
      <xdr:rowOff>180975</xdr:rowOff>
    </xdr:to>
    <xdr:cxnSp macro="">
      <xdr:nvCxnSpPr>
        <xdr:cNvPr id="6" name="8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600200" y="1247775"/>
          <a:ext cx="3505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1</xdr:row>
      <xdr:rowOff>57149</xdr:rowOff>
    </xdr:from>
    <xdr:to>
      <xdr:col>1</xdr:col>
      <xdr:colOff>882787</xdr:colOff>
      <xdr:row>2</xdr:row>
      <xdr:rowOff>219075</xdr:rowOff>
    </xdr:to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299"/>
          <a:ext cx="854212" cy="857251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86</xdr:row>
      <xdr:rowOff>152400</xdr:rowOff>
    </xdr:from>
    <xdr:to>
      <xdr:col>3</xdr:col>
      <xdr:colOff>960879</xdr:colOff>
      <xdr:row>90</xdr:row>
      <xdr:rowOff>150610</xdr:rowOff>
    </xdr:to>
    <xdr:grpSp>
      <xdr:nvGrpSpPr>
        <xdr:cNvPr id="8" name="Group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>
          <a:grpSpLocks/>
        </xdr:cNvGrpSpPr>
      </xdr:nvGrpSpPr>
      <xdr:grpSpPr bwMode="auto">
        <a:xfrm>
          <a:off x="330200" y="15503525"/>
          <a:ext cx="8520554" cy="696710"/>
          <a:chOff x="11" y="852"/>
          <a:chExt cx="634" cy="27"/>
        </a:xfrm>
      </xdr:grpSpPr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(7)</a:t>
            </a:r>
          </a:p>
        </xdr:txBody>
      </xdr:sp>
      <xdr:sp macro="" textlink="">
        <xdr:nvSpPr>
          <xdr:cNvPr id="10" name="Text Box 1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2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(7)</a:t>
            </a:r>
          </a:p>
        </xdr:txBody>
      </xdr:sp>
    </xdr:grpSp>
    <xdr:clientData/>
  </xdr:twoCellAnchor>
  <xdr:twoCellAnchor editAs="oneCell">
    <xdr:from>
      <xdr:col>1</xdr:col>
      <xdr:colOff>66675</xdr:colOff>
      <xdr:row>1</xdr:row>
      <xdr:rowOff>95249</xdr:rowOff>
    </xdr:from>
    <xdr:to>
      <xdr:col>1</xdr:col>
      <xdr:colOff>819150</xdr:colOff>
      <xdr:row>2</xdr:row>
      <xdr:rowOff>148636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2399"/>
          <a:ext cx="752475" cy="748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67236</xdr:colOff>
      <xdr:row>1</xdr:row>
      <xdr:rowOff>56030</xdr:rowOff>
    </xdr:from>
    <xdr:to>
      <xdr:col>1</xdr:col>
      <xdr:colOff>806824</xdr:colOff>
      <xdr:row>5</xdr:row>
      <xdr:rowOff>40341</xdr:rowOff>
    </xdr:to>
    <xdr:pic>
      <xdr:nvPicPr>
        <xdr:cNvPr id="5" name="21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134471"/>
          <a:ext cx="739588" cy="656664"/>
        </a:xfrm>
        <a:prstGeom prst="rect">
          <a:avLst/>
        </a:prstGeom>
      </xdr:spPr>
    </xdr:pic>
    <xdr:clientData/>
  </xdr:twoCellAnchor>
  <xdr:twoCellAnchor>
    <xdr:from>
      <xdr:col>1</xdr:col>
      <xdr:colOff>1075766</xdr:colOff>
      <xdr:row>42</xdr:row>
      <xdr:rowOff>123265</xdr:rowOff>
    </xdr:from>
    <xdr:to>
      <xdr:col>7</xdr:col>
      <xdr:colOff>195770</xdr:colOff>
      <xdr:row>46</xdr:row>
      <xdr:rowOff>83375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>
          <a:grpSpLocks/>
        </xdr:cNvGrpSpPr>
      </xdr:nvGrpSpPr>
      <xdr:grpSpPr bwMode="auto">
        <a:xfrm>
          <a:off x="1154207" y="8953500"/>
          <a:ext cx="8196769" cy="722110"/>
          <a:chOff x="11" y="852"/>
          <a:chExt cx="609" cy="27"/>
        </a:xfrm>
      </xdr:grpSpPr>
      <xdr:sp macro="" textlink="">
        <xdr:nvSpPr>
          <xdr:cNvPr id="7" name="Text Box 18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(4)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(4)</a:t>
            </a:r>
          </a:p>
        </xdr:txBody>
      </xdr:sp>
    </xdr:grpSp>
    <xdr:clientData/>
  </xdr:twoCellAnchor>
  <xdr:twoCellAnchor editAs="oneCell">
    <xdr:from>
      <xdr:col>1</xdr:col>
      <xdr:colOff>100854</xdr:colOff>
      <xdr:row>1</xdr:row>
      <xdr:rowOff>67236</xdr:rowOff>
    </xdr:from>
    <xdr:to>
      <xdr:col>1</xdr:col>
      <xdr:colOff>761999</xdr:colOff>
      <xdr:row>5</xdr:row>
      <xdr:rowOff>33118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145677"/>
          <a:ext cx="661145" cy="638235"/>
        </a:xfrm>
        <a:prstGeom prst="rect">
          <a:avLst/>
        </a:prstGeom>
      </xdr:spPr>
    </xdr:pic>
    <xdr:clientData/>
  </xdr:twoCellAnchor>
  <xdr:oneCellAnchor>
    <xdr:from>
      <xdr:col>4</xdr:col>
      <xdr:colOff>60544</xdr:colOff>
      <xdr:row>13</xdr:row>
      <xdr:rowOff>130700</xdr:rowOff>
    </xdr:from>
    <xdr:ext cx="3375155" cy="937629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4419632" y="2999406"/>
          <a:ext cx="337515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</a:t>
          </a:r>
          <a:r>
            <a:rPr lang="es-ES" sz="5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 APLICA</a:t>
          </a:r>
          <a:endParaRPr lang="es-ES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95250</xdr:rowOff>
    </xdr:from>
    <xdr:to>
      <xdr:col>1</xdr:col>
      <xdr:colOff>714376</xdr:colOff>
      <xdr:row>4</xdr:row>
      <xdr:rowOff>188736</xdr:rowOff>
    </xdr:to>
    <xdr:pic>
      <xdr:nvPicPr>
        <xdr:cNvPr id="5" name="21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200025"/>
          <a:ext cx="609600" cy="569736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56</xdr:row>
      <xdr:rowOff>66669</xdr:rowOff>
    </xdr:from>
    <xdr:to>
      <xdr:col>6</xdr:col>
      <xdr:colOff>1628866</xdr:colOff>
      <xdr:row>60</xdr:row>
      <xdr:rowOff>34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762000" y="12449169"/>
          <a:ext cx="8048716" cy="695365"/>
          <a:chOff x="11" y="852"/>
          <a:chExt cx="598" cy="26"/>
        </a:xfrm>
      </xdr:grpSpPr>
      <xdr:sp macro="" textlink="">
        <xdr:nvSpPr>
          <xdr:cNvPr id="7" name="Text Box 18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6" y="854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  <xdr:oneCellAnchor>
    <xdr:from>
      <xdr:col>4</xdr:col>
      <xdr:colOff>248116</xdr:colOff>
      <xdr:row>14</xdr:row>
      <xdr:rowOff>76200</xdr:rowOff>
    </xdr:from>
    <xdr:ext cx="3375155" cy="937629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4077166" y="3438525"/>
          <a:ext cx="337515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</a:t>
          </a:r>
          <a:r>
            <a:rPr lang="es-ES" sz="5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 APLICA</a:t>
          </a:r>
          <a:endParaRPr lang="es-ES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twoCellAnchor editAs="oneCell">
    <xdr:from>
      <xdr:col>1</xdr:col>
      <xdr:colOff>95250</xdr:colOff>
      <xdr:row>1</xdr:row>
      <xdr:rowOff>47625</xdr:rowOff>
    </xdr:from>
    <xdr:to>
      <xdr:col>1</xdr:col>
      <xdr:colOff>756395</xdr:colOff>
      <xdr:row>5</xdr:row>
      <xdr:rowOff>19110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2400"/>
          <a:ext cx="661145" cy="6382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33</xdr:row>
      <xdr:rowOff>100910</xdr:rowOff>
    </xdr:from>
    <xdr:to>
      <xdr:col>1</xdr:col>
      <xdr:colOff>9344025</xdr:colOff>
      <xdr:row>35</xdr:row>
      <xdr:rowOff>104791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114300" y="7349435"/>
          <a:ext cx="9277350" cy="308681"/>
          <a:chOff x="11" y="854"/>
          <a:chExt cx="1115" cy="25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4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(18)</a:t>
            </a:r>
          </a:p>
        </xdr:txBody>
      </xdr:sp>
      <xdr:sp macro="" textlink="">
        <xdr:nvSpPr>
          <xdr:cNvPr id="6" name="Text Box 19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(18)</a:t>
            </a:r>
          </a:p>
        </xdr:txBody>
      </xdr:sp>
    </xdr:grpSp>
    <xdr:clientData/>
  </xdr:twoCellAnchor>
  <xdr:twoCellAnchor>
    <xdr:from>
      <xdr:col>1</xdr:col>
      <xdr:colOff>66675</xdr:colOff>
      <xdr:row>60</xdr:row>
      <xdr:rowOff>129485</xdr:rowOff>
    </xdr:from>
    <xdr:to>
      <xdr:col>1</xdr:col>
      <xdr:colOff>9344025</xdr:colOff>
      <xdr:row>62</xdr:row>
      <xdr:rowOff>133366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>
          <a:grpSpLocks/>
        </xdr:cNvGrpSpPr>
      </xdr:nvGrpSpPr>
      <xdr:grpSpPr bwMode="auto">
        <a:xfrm>
          <a:off x="114300" y="13083485"/>
          <a:ext cx="9277350" cy="308681"/>
          <a:chOff x="11" y="854"/>
          <a:chExt cx="1115" cy="25"/>
        </a:xfrm>
      </xdr:grpSpPr>
      <xdr:sp macro="" textlink="">
        <xdr:nvSpPr>
          <xdr:cNvPr id="8" name="Text Box 16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4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</a:t>
            </a: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(4)</a:t>
            </a:r>
          </a:p>
        </xdr:txBody>
      </xdr: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(4)</a:t>
            </a:r>
          </a:p>
        </xdr:txBody>
      </xdr:sp>
    </xdr:grpSp>
    <xdr:clientData/>
  </xdr:twoCellAnchor>
  <xdr:twoCellAnchor editAs="oneCell">
    <xdr:from>
      <xdr:col>1</xdr:col>
      <xdr:colOff>38100</xdr:colOff>
      <xdr:row>1</xdr:row>
      <xdr:rowOff>133350</xdr:rowOff>
    </xdr:from>
    <xdr:to>
      <xdr:col>1</xdr:col>
      <xdr:colOff>781050</xdr:colOff>
      <xdr:row>3</xdr:row>
      <xdr:rowOff>161925</xdr:rowOff>
    </xdr:to>
    <xdr:pic>
      <xdr:nvPicPr>
        <xdr:cNvPr id="16" name="21 Imagen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7429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1190625</xdr:colOff>
      <xdr:row>42</xdr:row>
      <xdr:rowOff>228600</xdr:rowOff>
    </xdr:to>
    <xdr:pic>
      <xdr:nvPicPr>
        <xdr:cNvPr id="17" name="23 Imagen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248650"/>
          <a:ext cx="10287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69</xdr:row>
      <xdr:rowOff>38100</xdr:rowOff>
    </xdr:from>
    <xdr:to>
      <xdr:col>1</xdr:col>
      <xdr:colOff>1152525</xdr:colOff>
      <xdr:row>72</xdr:row>
      <xdr:rowOff>19050</xdr:rowOff>
    </xdr:to>
    <xdr:pic>
      <xdr:nvPicPr>
        <xdr:cNvPr id="18" name="24 Imagen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354175"/>
          <a:ext cx="1028700" cy="72390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97</xdr:row>
      <xdr:rowOff>57150</xdr:rowOff>
    </xdr:from>
    <xdr:to>
      <xdr:col>1</xdr:col>
      <xdr:colOff>7606834</xdr:colOff>
      <xdr:row>102</xdr:row>
      <xdr:rowOff>102985</xdr:rowOff>
    </xdr:to>
    <xdr:grpSp>
      <xdr:nvGrpSpPr>
        <xdr:cNvPr id="15" name="Group 1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pSpPr>
          <a:grpSpLocks/>
        </xdr:cNvGrpSpPr>
      </xdr:nvGrpSpPr>
      <xdr:grpSpPr bwMode="auto">
        <a:xfrm>
          <a:off x="9525" y="20012025"/>
          <a:ext cx="7644934" cy="722110"/>
          <a:chOff x="11" y="852"/>
          <a:chExt cx="568" cy="27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(19)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6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(19)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390071</xdr:colOff>
      <xdr:row>96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381546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23813</xdr:colOff>
      <xdr:row>1</xdr:row>
      <xdr:rowOff>23814</xdr:rowOff>
    </xdr:from>
    <xdr:to>
      <xdr:col>1</xdr:col>
      <xdr:colOff>690563</xdr:colOff>
      <xdr:row>4</xdr:row>
      <xdr:rowOff>111125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19064"/>
          <a:ext cx="666750" cy="487361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93</xdr:row>
      <xdr:rowOff>152400</xdr:rowOff>
    </xdr:from>
    <xdr:to>
      <xdr:col>6</xdr:col>
      <xdr:colOff>268873</xdr:colOff>
      <xdr:row>97</xdr:row>
      <xdr:rowOff>112510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>
          <a:grpSpLocks/>
        </xdr:cNvGrpSpPr>
      </xdr:nvGrpSpPr>
      <xdr:grpSpPr bwMode="auto">
        <a:xfrm>
          <a:off x="609600" y="21469350"/>
          <a:ext cx="9098548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2</xdr:row>
      <xdr:rowOff>23814</xdr:rowOff>
    </xdr:from>
    <xdr:to>
      <xdr:col>2</xdr:col>
      <xdr:colOff>23813</xdr:colOff>
      <xdr:row>4</xdr:row>
      <xdr:rowOff>130175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357189"/>
          <a:ext cx="666750" cy="373061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77</xdr:row>
      <xdr:rowOff>66669</xdr:rowOff>
    </xdr:from>
    <xdr:to>
      <xdr:col>5</xdr:col>
      <xdr:colOff>778031</xdr:colOff>
      <xdr:row>81</xdr:row>
      <xdr:rowOff>34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>
          <a:grpSpLocks/>
        </xdr:cNvGrpSpPr>
      </xdr:nvGrpSpPr>
      <xdr:grpSpPr bwMode="auto">
        <a:xfrm>
          <a:off x="904875" y="14716119"/>
          <a:ext cx="7712231" cy="695365"/>
          <a:chOff x="11" y="852"/>
          <a:chExt cx="573" cy="26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(e)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854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(e)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66675</xdr:rowOff>
    </xdr:from>
    <xdr:to>
      <xdr:col>1</xdr:col>
      <xdr:colOff>895350</xdr:colOff>
      <xdr:row>4</xdr:row>
      <xdr:rowOff>247650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00050"/>
          <a:ext cx="666750" cy="447675"/>
        </a:xfrm>
        <a:prstGeom prst="rect">
          <a:avLst/>
        </a:prstGeom>
      </xdr:spPr>
    </xdr:pic>
    <xdr:clientData/>
  </xdr:twoCellAnchor>
  <xdr:twoCellAnchor>
    <xdr:from>
      <xdr:col>1</xdr:col>
      <xdr:colOff>437029</xdr:colOff>
      <xdr:row>85</xdr:row>
      <xdr:rowOff>168089</xdr:rowOff>
    </xdr:from>
    <xdr:to>
      <xdr:col>7</xdr:col>
      <xdr:colOff>335548</xdr:colOff>
      <xdr:row>89</xdr:row>
      <xdr:rowOff>128199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>
          <a:grpSpLocks/>
        </xdr:cNvGrpSpPr>
      </xdr:nvGrpSpPr>
      <xdr:grpSpPr bwMode="auto">
        <a:xfrm>
          <a:off x="1199029" y="17257060"/>
          <a:ext cx="9098548" cy="722110"/>
          <a:chOff x="11" y="852"/>
          <a:chExt cx="676" cy="27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85725</xdr:rowOff>
    </xdr:from>
    <xdr:to>
      <xdr:col>2</xdr:col>
      <xdr:colOff>590550</xdr:colOff>
      <xdr:row>5</xdr:row>
      <xdr:rowOff>219075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85725"/>
          <a:ext cx="666750" cy="666750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168</xdr:row>
      <xdr:rowOff>0</xdr:rowOff>
    </xdr:from>
    <xdr:to>
      <xdr:col>8</xdr:col>
      <xdr:colOff>211723</xdr:colOff>
      <xdr:row>172</xdr:row>
      <xdr:rowOff>74410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>
          <a:grpSpLocks/>
        </xdr:cNvGrpSpPr>
      </xdr:nvGrpSpPr>
      <xdr:grpSpPr bwMode="auto">
        <a:xfrm>
          <a:off x="1247775" y="30908625"/>
          <a:ext cx="9098548" cy="722110"/>
          <a:chOff x="11" y="852"/>
          <a:chExt cx="676" cy="27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390071</xdr:colOff>
      <xdr:row>56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238546" y="101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9523</xdr:colOff>
      <xdr:row>8</xdr:row>
      <xdr:rowOff>9524</xdr:rowOff>
    </xdr:from>
    <xdr:to>
      <xdr:col>7</xdr:col>
      <xdr:colOff>1038224</xdr:colOff>
      <xdr:row>11</xdr:row>
      <xdr:rowOff>19049</xdr:rowOff>
    </xdr:to>
    <xdr:sp macro="" textlink="">
      <xdr:nvSpPr>
        <xdr:cNvPr id="4" name="Rectángulo: esquinas redondeadas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990848" y="771524"/>
          <a:ext cx="5724526" cy="4667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47625</xdr:colOff>
      <xdr:row>1</xdr:row>
      <xdr:rowOff>85725</xdr:rowOff>
    </xdr:from>
    <xdr:to>
      <xdr:col>1</xdr:col>
      <xdr:colOff>714375</xdr:colOff>
      <xdr:row>5</xdr:row>
      <xdr:rowOff>38100</xdr:rowOff>
    </xdr:to>
    <xdr:pic>
      <xdr:nvPicPr>
        <xdr:cNvPr id="11" name="6 Imagen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0975"/>
          <a:ext cx="66675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38100</xdr:rowOff>
    </xdr:from>
    <xdr:to>
      <xdr:col>8</xdr:col>
      <xdr:colOff>430798</xdr:colOff>
      <xdr:row>50</xdr:row>
      <xdr:rowOff>188710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>
          <a:grpSpLocks/>
        </xdr:cNvGrpSpPr>
      </xdr:nvGrpSpPr>
      <xdr:grpSpPr bwMode="auto">
        <a:xfrm>
          <a:off x="95250" y="9210675"/>
          <a:ext cx="9098548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(f)</a:t>
            </a:r>
          </a:p>
        </xdr:txBody>
      </xdr: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(f)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1</xdr:row>
      <xdr:rowOff>51955</xdr:rowOff>
    </xdr:from>
    <xdr:to>
      <xdr:col>2</xdr:col>
      <xdr:colOff>420531</xdr:colOff>
      <xdr:row>3</xdr:row>
      <xdr:rowOff>95864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70" y="166255"/>
          <a:ext cx="720136" cy="701134"/>
        </a:xfrm>
        <a:prstGeom prst="rect">
          <a:avLst/>
        </a:prstGeom>
      </xdr:spPr>
    </xdr:pic>
    <xdr:clientData/>
  </xdr:twoCellAnchor>
  <xdr:twoCellAnchor>
    <xdr:from>
      <xdr:col>6</xdr:col>
      <xdr:colOff>372717</xdr:colOff>
      <xdr:row>478</xdr:row>
      <xdr:rowOff>124239</xdr:rowOff>
    </xdr:from>
    <xdr:to>
      <xdr:col>12</xdr:col>
      <xdr:colOff>410091</xdr:colOff>
      <xdr:row>483</xdr:row>
      <xdr:rowOff>18088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>
          <a:grpSpLocks/>
        </xdr:cNvGrpSpPr>
      </xdr:nvGrpSpPr>
      <xdr:grpSpPr bwMode="auto">
        <a:xfrm>
          <a:off x="2459934" y="97651956"/>
          <a:ext cx="9098548" cy="722110"/>
          <a:chOff x="11" y="852"/>
          <a:chExt cx="676" cy="27"/>
        </a:xfrm>
      </xdr:grpSpPr>
      <xdr:sp macro="" textlink="">
        <xdr:nvSpPr>
          <xdr:cNvPr id="11" name="Text Box 18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(14)</a:t>
            </a:r>
          </a:p>
        </xdr:txBody>
      </xdr: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(14)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815386</xdr:colOff>
      <xdr:row>3</xdr:row>
      <xdr:rowOff>5809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720136" cy="701134"/>
        </a:xfrm>
        <a:prstGeom prst="rect">
          <a:avLst/>
        </a:prstGeom>
      </xdr:spPr>
    </xdr:pic>
    <xdr:clientData/>
  </xdr:twoCellAnchor>
  <xdr:twoCellAnchor>
    <xdr:from>
      <xdr:col>2</xdr:col>
      <xdr:colOff>1545980</xdr:colOff>
      <xdr:row>949</xdr:row>
      <xdr:rowOff>7327</xdr:rowOff>
    </xdr:from>
    <xdr:to>
      <xdr:col>8</xdr:col>
      <xdr:colOff>885066</xdr:colOff>
      <xdr:row>953</xdr:row>
      <xdr:rowOff>84668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>
          <a:grpSpLocks/>
        </xdr:cNvGrpSpPr>
      </xdr:nvGrpSpPr>
      <xdr:grpSpPr bwMode="auto">
        <a:xfrm>
          <a:off x="2549768" y="169369154"/>
          <a:ext cx="9098548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(15)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(15)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1</xdr:row>
      <xdr:rowOff>51955</xdr:rowOff>
    </xdr:from>
    <xdr:to>
      <xdr:col>2</xdr:col>
      <xdr:colOff>420531</xdr:colOff>
      <xdr:row>3</xdr:row>
      <xdr:rowOff>95864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70" y="166255"/>
          <a:ext cx="720136" cy="701134"/>
        </a:xfrm>
        <a:prstGeom prst="rect">
          <a:avLst/>
        </a:prstGeom>
      </xdr:spPr>
    </xdr:pic>
    <xdr:clientData/>
  </xdr:twoCellAnchor>
  <xdr:twoCellAnchor>
    <xdr:from>
      <xdr:col>6</xdr:col>
      <xdr:colOff>333375</xdr:colOff>
      <xdr:row>479</xdr:row>
      <xdr:rowOff>68035</xdr:rowOff>
    </xdr:from>
    <xdr:to>
      <xdr:col>13</xdr:col>
      <xdr:colOff>206280</xdr:colOff>
      <xdr:row>483</xdr:row>
      <xdr:rowOff>137002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>
          <a:grpSpLocks/>
        </xdr:cNvGrpSpPr>
      </xdr:nvGrpSpPr>
      <xdr:grpSpPr bwMode="auto">
        <a:xfrm>
          <a:off x="2422071" y="97413535"/>
          <a:ext cx="9098548" cy="722110"/>
          <a:chOff x="11" y="852"/>
          <a:chExt cx="676" cy="27"/>
        </a:xfrm>
      </xdr:grpSpPr>
      <xdr:sp macro="" textlink="">
        <xdr:nvSpPr>
          <xdr:cNvPr id="7" name="Text Box 18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(9)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815386</xdr:colOff>
      <xdr:row>3</xdr:row>
      <xdr:rowOff>5809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720136" cy="701134"/>
        </a:xfrm>
        <a:prstGeom prst="rect">
          <a:avLst/>
        </a:prstGeom>
      </xdr:spPr>
    </xdr:pic>
    <xdr:clientData/>
  </xdr:twoCellAnchor>
  <xdr:twoCellAnchor>
    <xdr:from>
      <xdr:col>2</xdr:col>
      <xdr:colOff>979506</xdr:colOff>
      <xdr:row>948</xdr:row>
      <xdr:rowOff>143969</xdr:rowOff>
    </xdr:from>
    <xdr:to>
      <xdr:col>7</xdr:col>
      <xdr:colOff>745855</xdr:colOff>
      <xdr:row>953</xdr:row>
      <xdr:rowOff>33373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>
          <a:grpSpLocks/>
        </xdr:cNvGrpSpPr>
      </xdr:nvGrpSpPr>
      <xdr:grpSpPr bwMode="auto">
        <a:xfrm>
          <a:off x="1983294" y="324594777"/>
          <a:ext cx="8412119" cy="695365"/>
          <a:chOff x="62" y="853"/>
          <a:chExt cx="625" cy="26"/>
        </a:xfrm>
      </xdr:grpSpPr>
      <xdr:sp macro="" textlink="">
        <xdr:nvSpPr>
          <xdr:cNvPr id="7" name="Text Box 18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" y="853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(9)</a:t>
            </a:r>
          </a:p>
        </xdr:txBody>
      </xdr: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(9)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180976</xdr:rowOff>
    </xdr:from>
    <xdr:to>
      <xdr:col>3</xdr:col>
      <xdr:colOff>990600</xdr:colOff>
      <xdr:row>4</xdr:row>
      <xdr:rowOff>771526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562225" y="942976"/>
          <a:ext cx="485775" cy="952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1162050</xdr:colOff>
      <xdr:row>4</xdr:row>
      <xdr:rowOff>28576</xdr:rowOff>
    </xdr:from>
    <xdr:to>
      <xdr:col>11</xdr:col>
      <xdr:colOff>466725</xdr:colOff>
      <xdr:row>4</xdr:row>
      <xdr:rowOff>1111250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048000" y="790576"/>
          <a:ext cx="5800725" cy="158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Económica (por  Tipo de Gasto)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r"/>
          <a:r>
            <a:rPr lang="es-MX" sz="1200" b="1" baseline="0"/>
            <a:t>  DEL __________ AL __________DE____(2)</a:t>
          </a:r>
          <a:endParaRPr lang="es-MX" sz="1200" b="1"/>
        </a:p>
      </xdr:txBody>
    </xdr:sp>
    <xdr:clientData/>
  </xdr:twoCellAnchor>
  <xdr:twoCellAnchor>
    <xdr:from>
      <xdr:col>3</xdr:col>
      <xdr:colOff>63500</xdr:colOff>
      <xdr:row>4</xdr:row>
      <xdr:rowOff>814917</xdr:rowOff>
    </xdr:from>
    <xdr:to>
      <xdr:col>3</xdr:col>
      <xdr:colOff>1746250</xdr:colOff>
      <xdr:row>4</xdr:row>
      <xdr:rowOff>1058333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2349500" y="948267"/>
          <a:ext cx="701675" cy="52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Municipio______(1)</a:t>
          </a:r>
        </a:p>
      </xdr:txBody>
    </xdr:sp>
    <xdr:clientData/>
  </xdr:twoCellAnchor>
  <xdr:twoCellAnchor>
    <xdr:from>
      <xdr:col>3</xdr:col>
      <xdr:colOff>613833</xdr:colOff>
      <xdr:row>16</xdr:row>
      <xdr:rowOff>169344</xdr:rowOff>
    </xdr:from>
    <xdr:to>
      <xdr:col>11</xdr:col>
      <xdr:colOff>534549</xdr:colOff>
      <xdr:row>20</xdr:row>
      <xdr:rowOff>182944</xdr:rowOff>
    </xdr:to>
    <xdr:grpSp>
      <xdr:nvGrpSpPr>
        <xdr:cNvPr id="12" name="Group 17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pSpPr>
          <a:grpSpLocks/>
        </xdr:cNvGrpSpPr>
      </xdr:nvGrpSpPr>
      <xdr:grpSpPr bwMode="auto">
        <a:xfrm>
          <a:off x="2899833" y="5831427"/>
          <a:ext cx="8048716" cy="775600"/>
          <a:chOff x="11" y="852"/>
          <a:chExt cx="598" cy="29"/>
        </a:xfrm>
      </xdr:grpSpPr>
      <xdr:sp macro="" textlink="">
        <xdr:nvSpPr>
          <xdr:cNvPr id="13" name="Text Box 18"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(18)</a:t>
            </a:r>
          </a:p>
        </xdr:txBody>
      </xdr:sp>
      <xdr:sp macro="" textlink="">
        <xdr:nvSpPr>
          <xdr:cNvPr id="14" name="Text Box 19">
            <a:extLst>
              <a:ext uri="{FF2B5EF4-FFF2-40B4-BE49-F238E27FC236}">
                <a16:creationId xmlns:a16="http://schemas.microsoft.com/office/drawing/2014/main" id="{00000000-0008-0000-13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6" y="857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(18)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1162049</xdr:colOff>
      <xdr:row>4</xdr:row>
      <xdr:rowOff>28575</xdr:rowOff>
    </xdr:from>
    <xdr:to>
      <xdr:col>11</xdr:col>
      <xdr:colOff>761999</xdr:colOff>
      <xdr:row>4</xdr:row>
      <xdr:rowOff>1312332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047999" y="790575"/>
          <a:ext cx="6096000" cy="159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 Cuenta Pública 2021</a:t>
          </a:r>
        </a:p>
        <a:p>
          <a:pPr algn="ctr"/>
          <a:r>
            <a:rPr lang="es-MX" sz="1400" b="1"/>
            <a:t>Estado</a:t>
          </a:r>
          <a:r>
            <a:rPr lang="es-MX" sz="1400" b="1" baseline="0"/>
            <a:t> Analítico del Ejercicio del Presupuesto de Egresos</a:t>
          </a:r>
        </a:p>
        <a:p>
          <a:pPr algn="ctr"/>
          <a:r>
            <a:rPr lang="es-MX" sz="1400" b="1" baseline="0"/>
            <a:t>Clasificación Administrativa </a:t>
          </a:r>
        </a:p>
        <a:p>
          <a:pPr algn="ctr"/>
          <a:r>
            <a:rPr lang="es-MX" sz="1400" b="1" baseline="0"/>
            <a:t>(Pesos)</a:t>
          </a:r>
          <a:r>
            <a:rPr lang="es-MX" sz="1400" b="1"/>
            <a:t>   </a:t>
          </a:r>
        </a:p>
        <a:p>
          <a:pPr algn="ctr"/>
          <a:r>
            <a:rPr lang="es-MX" sz="1200" b="1" baseline="0"/>
            <a:t>                                                                                                                                                        </a:t>
          </a:r>
          <a:r>
            <a:rPr lang="es-MX" sz="1200" b="1"/>
            <a:t>Al</a:t>
          </a:r>
          <a:r>
            <a:rPr lang="es-MX" sz="1200" b="1" baseline="0"/>
            <a:t> ____ DE_____________DE____(2)</a:t>
          </a:r>
          <a:endParaRPr lang="es-MX" sz="1200" b="1"/>
        </a:p>
      </xdr:txBody>
    </xdr:sp>
    <xdr:clientData/>
  </xdr:twoCellAnchor>
  <xdr:twoCellAnchor>
    <xdr:from>
      <xdr:col>3</xdr:col>
      <xdr:colOff>137582</xdr:colOff>
      <xdr:row>4</xdr:row>
      <xdr:rowOff>910167</xdr:rowOff>
    </xdr:from>
    <xdr:to>
      <xdr:col>3</xdr:col>
      <xdr:colOff>2921000</xdr:colOff>
      <xdr:row>4</xdr:row>
      <xdr:rowOff>1174750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2423582" y="948267"/>
          <a:ext cx="621243" cy="7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200" b="1"/>
            <a:t>Municipio_______ (1)</a:t>
          </a:r>
        </a:p>
      </xdr:txBody>
    </xdr:sp>
    <xdr:clientData/>
  </xdr:twoCellAnchor>
  <xdr:twoCellAnchor>
    <xdr:from>
      <xdr:col>3</xdr:col>
      <xdr:colOff>276225</xdr:colOff>
      <xdr:row>4</xdr:row>
      <xdr:rowOff>128061</xdr:rowOff>
    </xdr:from>
    <xdr:to>
      <xdr:col>3</xdr:col>
      <xdr:colOff>1227666</xdr:colOff>
      <xdr:row>4</xdr:row>
      <xdr:rowOff>899583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2562225" y="890061"/>
          <a:ext cx="484716" cy="66672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148167</xdr:colOff>
      <xdr:row>65</xdr:row>
      <xdr:rowOff>137584</xdr:rowOff>
    </xdr:from>
    <xdr:to>
      <xdr:col>11</xdr:col>
      <xdr:colOff>377882</xdr:colOff>
      <xdr:row>69</xdr:row>
      <xdr:rowOff>97694</xdr:rowOff>
    </xdr:to>
    <xdr:grpSp>
      <xdr:nvGrpSpPr>
        <xdr:cNvPr id="9" name="Group 17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>
          <a:grpSpLocks/>
        </xdr:cNvGrpSpPr>
      </xdr:nvGrpSpPr>
      <xdr:grpSpPr bwMode="auto">
        <a:xfrm>
          <a:off x="1883834" y="14880167"/>
          <a:ext cx="9098548" cy="722110"/>
          <a:chOff x="11" y="852"/>
          <a:chExt cx="676" cy="27"/>
        </a:xfrm>
      </xdr:grpSpPr>
      <xdr:sp macro="" textlink="">
        <xdr:nvSpPr>
          <xdr:cNvPr id="10" name="Text Box 18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1238250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047999" y="790576"/>
          <a:ext cx="6096000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 Pesos)</a:t>
          </a:r>
          <a:r>
            <a:rPr lang="es-MX" sz="1200" b="1"/>
            <a:t>   </a:t>
          </a:r>
        </a:p>
        <a:p>
          <a:pPr algn="ctr"/>
          <a:r>
            <a:rPr lang="es-MX" sz="1200" b="1" baseline="0"/>
            <a:t>                                                                                                                                  </a:t>
          </a:r>
          <a:r>
            <a:rPr lang="es-MX" sz="1100" b="1" baseline="0"/>
            <a:t>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74082</xdr:colOff>
      <xdr:row>4</xdr:row>
      <xdr:rowOff>825501</xdr:rowOff>
    </xdr:from>
    <xdr:to>
      <xdr:col>4</xdr:col>
      <xdr:colOff>444500</xdr:colOff>
      <xdr:row>4</xdr:row>
      <xdr:rowOff>1090084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2360082" y="949326"/>
          <a:ext cx="1132418" cy="7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900" b="1"/>
            <a:t>SISTEMA</a:t>
          </a:r>
          <a:r>
            <a:rPr lang="es-MX" sz="900" b="1" baseline="0"/>
            <a:t> DESCENTRALIZADO MUNICIPAL DIF DE  </a:t>
          </a:r>
          <a:r>
            <a:rPr lang="es-MX" sz="900" b="1"/>
            <a:t>_______ (1</a:t>
          </a:r>
          <a:r>
            <a:rPr lang="es-MX" sz="900"/>
            <a:t>)</a:t>
          </a:r>
        </a:p>
      </xdr:txBody>
    </xdr:sp>
    <xdr:clientData/>
  </xdr:twoCellAnchor>
  <xdr:twoCellAnchor>
    <xdr:from>
      <xdr:col>3</xdr:col>
      <xdr:colOff>232833</xdr:colOff>
      <xdr:row>19</xdr:row>
      <xdr:rowOff>63500</xdr:rowOff>
    </xdr:from>
    <xdr:to>
      <xdr:col>11</xdr:col>
      <xdr:colOff>758881</xdr:colOff>
      <xdr:row>23</xdr:row>
      <xdr:rowOff>23610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pSpPr>
          <a:grpSpLocks/>
        </xdr:cNvGrpSpPr>
      </xdr:nvGrpSpPr>
      <xdr:grpSpPr bwMode="auto">
        <a:xfrm>
          <a:off x="2042583" y="5291667"/>
          <a:ext cx="9098548" cy="722110"/>
          <a:chOff x="11" y="852"/>
          <a:chExt cx="676" cy="27"/>
        </a:xfrm>
      </xdr:grpSpPr>
      <xdr:sp macro="" textlink="">
        <xdr:nvSpPr>
          <xdr:cNvPr id="8" name="Text Box 18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9" name="Text Box 19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</a:t>
          </a:r>
          <a:r>
            <a:rPr lang="es-MX" sz="1050" b="1" baseline="0"/>
            <a:t>)</a:t>
          </a:r>
          <a:endParaRPr lang="es-MX" sz="1050" b="1"/>
        </a:p>
      </xdr:txBody>
    </xdr:sp>
    <xdr:clientData/>
  </xdr:twoCellAnchor>
  <xdr:twoCellAnchor>
    <xdr:from>
      <xdr:col>2</xdr:col>
      <xdr:colOff>243417</xdr:colOff>
      <xdr:row>28</xdr:row>
      <xdr:rowOff>190499</xdr:rowOff>
    </xdr:from>
    <xdr:to>
      <xdr:col>3</xdr:col>
      <xdr:colOff>1555750</xdr:colOff>
      <xdr:row>28</xdr:row>
      <xdr:rowOff>190499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1767417" y="6678082"/>
          <a:ext cx="1598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10584</xdr:colOff>
      <xdr:row>29</xdr:row>
      <xdr:rowOff>21167</xdr:rowOff>
    </xdr:from>
    <xdr:to>
      <xdr:col>11</xdr:col>
      <xdr:colOff>719667</xdr:colOff>
      <xdr:row>29</xdr:row>
      <xdr:rowOff>21168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8382001" y="6699250"/>
          <a:ext cx="281516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1513417</xdr:colOff>
      <xdr:row>4</xdr:row>
      <xdr:rowOff>1016000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2412999" y="951442"/>
          <a:ext cx="63394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ODAS </a:t>
          </a:r>
          <a:r>
            <a:rPr lang="es-MX" sz="1000" b="1" baseline="0"/>
            <a:t>DE  </a:t>
          </a:r>
          <a:r>
            <a:rPr lang="es-MX" sz="1000" b="1"/>
            <a:t>_______ (1)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 </a:t>
          </a:r>
          <a:r>
            <a:rPr lang="es-MX" sz="1200" b="1"/>
            <a:t>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2963334" y="2846916"/>
          <a:ext cx="8360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814917</xdr:colOff>
      <xdr:row>14</xdr:row>
      <xdr:rowOff>179917</xdr:rowOff>
    </xdr:from>
    <xdr:to>
      <xdr:col>10</xdr:col>
      <xdr:colOff>571500</xdr:colOff>
      <xdr:row>14</xdr:row>
      <xdr:rowOff>179917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5329767" y="2846917"/>
          <a:ext cx="286173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2561166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2412999" y="951442"/>
          <a:ext cx="63394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IMCUFIDE_______ (1)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2963334" y="2846916"/>
          <a:ext cx="8360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169333</xdr:rowOff>
    </xdr:from>
    <xdr:to>
      <xdr:col>10</xdr:col>
      <xdr:colOff>571499</xdr:colOff>
      <xdr:row>14</xdr:row>
      <xdr:rowOff>169333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5334000" y="2836333"/>
          <a:ext cx="285749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3</xdr:col>
      <xdr:colOff>2561166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2412999" y="951442"/>
          <a:ext cx="63394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IMJUVE_______ (1)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128061</xdr:rowOff>
    </xdr:from>
    <xdr:to>
      <xdr:col>3</xdr:col>
      <xdr:colOff>990600</xdr:colOff>
      <xdr:row>4</xdr:row>
      <xdr:rowOff>718611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562225" y="890061"/>
          <a:ext cx="485775" cy="6667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</a:t>
          </a:r>
        </a:p>
      </xdr:txBody>
    </xdr:sp>
    <xdr:clientData/>
  </xdr:twoCellAnchor>
  <xdr:twoCellAnchor>
    <xdr:from>
      <xdr:col>3</xdr:col>
      <xdr:colOff>1162049</xdr:colOff>
      <xdr:row>4</xdr:row>
      <xdr:rowOff>28576</xdr:rowOff>
    </xdr:from>
    <xdr:to>
      <xdr:col>11</xdr:col>
      <xdr:colOff>761999</xdr:colOff>
      <xdr:row>4</xdr:row>
      <xdr:rowOff>1038226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3047999" y="790576"/>
          <a:ext cx="60960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 Cuenta Pública 2021</a:t>
          </a:r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Administrativa 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ctr"/>
          <a:r>
            <a:rPr lang="es-MX" sz="1100" b="1" baseline="0"/>
            <a:t>                                                                                                                                                        </a:t>
          </a:r>
          <a:r>
            <a:rPr lang="es-MX" sz="1100" b="1"/>
            <a:t>Al</a:t>
          </a:r>
          <a:r>
            <a:rPr lang="es-MX" sz="1100" b="1" baseline="0"/>
            <a:t> ____ DE_____________DE____(2)</a:t>
          </a:r>
          <a:endParaRPr lang="es-MX" sz="1100" b="1"/>
        </a:p>
      </xdr:txBody>
    </xdr:sp>
    <xdr:clientData/>
  </xdr:twoCellAnchor>
  <xdr:twoCellAnchor>
    <xdr:from>
      <xdr:col>3</xdr:col>
      <xdr:colOff>677334</xdr:colOff>
      <xdr:row>14</xdr:row>
      <xdr:rowOff>179916</xdr:rowOff>
    </xdr:from>
    <xdr:to>
      <xdr:col>3</xdr:col>
      <xdr:colOff>2275417</xdr:colOff>
      <xdr:row>14</xdr:row>
      <xdr:rowOff>179916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2963334" y="2846916"/>
          <a:ext cx="8360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169333</xdr:rowOff>
    </xdr:from>
    <xdr:to>
      <xdr:col>10</xdr:col>
      <xdr:colOff>571499</xdr:colOff>
      <xdr:row>14</xdr:row>
      <xdr:rowOff>169333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5334000" y="2836333"/>
          <a:ext cx="285749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126999</xdr:colOff>
      <xdr:row>4</xdr:row>
      <xdr:rowOff>751417</xdr:rowOff>
    </xdr:from>
    <xdr:to>
      <xdr:col>4</xdr:col>
      <xdr:colOff>254000</xdr:colOff>
      <xdr:row>4</xdr:row>
      <xdr:rowOff>1016000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2412999" y="951442"/>
          <a:ext cx="889001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s-MX" sz="1000" b="1"/>
            <a:t>Instituto</a:t>
          </a:r>
          <a:r>
            <a:rPr lang="es-MX" sz="1000" b="1" baseline="0"/>
            <a:t> Municipal de la Mujer</a:t>
          </a:r>
          <a:r>
            <a:rPr lang="es-MX" sz="1000" b="1"/>
            <a:t>_______ (1)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261505</xdr:colOff>
      <xdr:row>5</xdr:row>
      <xdr:rowOff>125557</xdr:rowOff>
    </xdr:from>
    <xdr:to>
      <xdr:col>9</xdr:col>
      <xdr:colOff>702253</xdr:colOff>
      <xdr:row>5</xdr:row>
      <xdr:rowOff>125557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CxnSpPr/>
      </xdr:nvCxnSpPr>
      <xdr:spPr>
        <a:xfrm>
          <a:off x="7673687" y="1104034"/>
          <a:ext cx="44074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305666</xdr:colOff>
      <xdr:row>5</xdr:row>
      <xdr:rowOff>126423</xdr:rowOff>
    </xdr:from>
    <xdr:to>
      <xdr:col>10</xdr:col>
      <xdr:colOff>753341</xdr:colOff>
      <xdr:row>5</xdr:row>
      <xdr:rowOff>126423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8453871" y="1104900"/>
          <a:ext cx="447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269298</xdr:colOff>
      <xdr:row>5</xdr:row>
      <xdr:rowOff>134216</xdr:rowOff>
    </xdr:from>
    <xdr:to>
      <xdr:col>11</xdr:col>
      <xdr:colOff>707448</xdr:colOff>
      <xdr:row>5</xdr:row>
      <xdr:rowOff>134216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9179503" y="1112693"/>
          <a:ext cx="438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</xdr:row>
      <xdr:rowOff>57150</xdr:rowOff>
    </xdr:from>
    <xdr:to>
      <xdr:col>1</xdr:col>
      <xdr:colOff>847725</xdr:colOff>
      <xdr:row>5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876300" y="247650"/>
          <a:ext cx="647700" cy="704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</a:t>
          </a:r>
        </a:p>
      </xdr:txBody>
    </xdr:sp>
    <xdr:clientData/>
  </xdr:twoCellAnchor>
  <xdr:twoCellAnchor>
    <xdr:from>
      <xdr:col>1</xdr:col>
      <xdr:colOff>819150</xdr:colOff>
      <xdr:row>5</xdr:row>
      <xdr:rowOff>152400</xdr:rowOff>
    </xdr:from>
    <xdr:to>
      <xdr:col>2</xdr:col>
      <xdr:colOff>866775</xdr:colOff>
      <xdr:row>5</xdr:row>
      <xdr:rowOff>152400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CxnSpPr/>
      </xdr:nvCxnSpPr>
      <xdr:spPr>
        <a:xfrm>
          <a:off x="1524000" y="1104900"/>
          <a:ext cx="76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372342</xdr:colOff>
      <xdr:row>48</xdr:row>
      <xdr:rowOff>86591</xdr:rowOff>
    </xdr:from>
    <xdr:to>
      <xdr:col>11</xdr:col>
      <xdr:colOff>759844</xdr:colOff>
      <xdr:row>52</xdr:row>
      <xdr:rowOff>46701</xdr:rowOff>
    </xdr:to>
    <xdr:grpSp>
      <xdr:nvGrpSpPr>
        <xdr:cNvPr id="8" name="Group 1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GrpSpPr>
          <a:grpSpLocks/>
        </xdr:cNvGrpSpPr>
      </xdr:nvGrpSpPr>
      <xdr:grpSpPr bwMode="auto">
        <a:xfrm>
          <a:off x="571501" y="9888682"/>
          <a:ext cx="9098548" cy="722110"/>
          <a:chOff x="11" y="852"/>
          <a:chExt cx="676" cy="27"/>
        </a:xfrm>
      </xdr:grpSpPr>
      <xdr:sp macro="" textlink="">
        <xdr:nvSpPr>
          <xdr:cNvPr id="9" name="Text Box 18">
            <a:extLst>
              <a:ext uri="{FF2B5EF4-FFF2-40B4-BE49-F238E27FC236}">
                <a16:creationId xmlns:a16="http://schemas.microsoft.com/office/drawing/2014/main" id="{00000000-0008-0000-1A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10" name="Text Box 19">
            <a:extLst>
              <a:ext uri="{FF2B5EF4-FFF2-40B4-BE49-F238E27FC236}">
                <a16:creationId xmlns:a16="http://schemas.microsoft.com/office/drawing/2014/main" id="{00000000-0008-0000-1A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2</xdr:row>
      <xdr:rowOff>40822</xdr:rowOff>
    </xdr:from>
    <xdr:to>
      <xdr:col>9</xdr:col>
      <xdr:colOff>1152524</xdr:colOff>
      <xdr:row>2</xdr:row>
      <xdr:rowOff>1306286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524000" y="421822"/>
          <a:ext cx="6095999" cy="15103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Cuenta</a:t>
          </a:r>
          <a:r>
            <a:rPr lang="es-MX" sz="1600" b="1" baseline="0">
              <a:solidFill>
                <a:sysClr val="windowText" lastClr="000000"/>
              </a:solidFill>
            </a:rPr>
            <a:t> Pública 2021</a:t>
          </a:r>
        </a:p>
        <a:p>
          <a:pPr algn="ctr"/>
          <a:r>
            <a:rPr lang="es-MX" sz="1600" b="1" baseline="0">
              <a:solidFill>
                <a:sysClr val="windowText" lastClr="000000"/>
              </a:solidFill>
            </a:rPr>
            <a:t>Gasto por Categoría Programática 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(Pesos)</a:t>
          </a:r>
        </a:p>
        <a:p>
          <a:pPr algn="r"/>
          <a:r>
            <a:rPr lang="es-MX" sz="1050">
              <a:solidFill>
                <a:sysClr val="windowText" lastClr="000000"/>
              </a:solidFill>
            </a:rPr>
            <a:t>AL_______DE___________DE_______ (2</a:t>
          </a:r>
          <a:r>
            <a:rPr lang="es-MX" sz="10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1</xdr:col>
      <xdr:colOff>24491</xdr:colOff>
      <xdr:row>2</xdr:row>
      <xdr:rowOff>929368</xdr:rowOff>
    </xdr:from>
    <xdr:to>
      <xdr:col>2</xdr:col>
      <xdr:colOff>585107</xdr:colOff>
      <xdr:row>2</xdr:row>
      <xdr:rowOff>1156608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786491" y="567418"/>
          <a:ext cx="1322616" cy="8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MUNICIPIO DE ________ (1)</a:t>
          </a:r>
        </a:p>
      </xdr:txBody>
    </xdr:sp>
    <xdr:clientData/>
  </xdr:twoCellAnchor>
  <xdr:twoCellAnchor>
    <xdr:from>
      <xdr:col>1</xdr:col>
      <xdr:colOff>225880</xdr:colOff>
      <xdr:row>2</xdr:row>
      <xdr:rowOff>88445</xdr:rowOff>
    </xdr:from>
    <xdr:to>
      <xdr:col>1</xdr:col>
      <xdr:colOff>1496786</xdr:colOff>
      <xdr:row>2</xdr:row>
      <xdr:rowOff>911679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987880" y="469445"/>
          <a:ext cx="537481" cy="99334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 b="0" cap="none" spc="0">
              <a:ln>
                <a:noFill/>
              </a:ln>
              <a:solidFill>
                <a:schemeClr val="tx1"/>
              </a:solidFill>
              <a:effectLst/>
              <a:latin typeface="+mj-lt"/>
            </a:rPr>
            <a:t>L</a:t>
          </a:r>
          <a:r>
            <a:rPr lang="es-MX" sz="10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OGO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149679</xdr:colOff>
      <xdr:row>53</xdr:row>
      <xdr:rowOff>150610</xdr:rowOff>
    </xdr:to>
    <xdr:grpSp>
      <xdr:nvGrpSpPr>
        <xdr:cNvPr id="5" name="Group 17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pSpPr>
          <a:grpSpLocks/>
        </xdr:cNvGrpSpPr>
      </xdr:nvGrpSpPr>
      <xdr:grpSpPr bwMode="auto">
        <a:xfrm>
          <a:off x="179294" y="10477500"/>
          <a:ext cx="12666650" cy="722110"/>
          <a:chOff x="11" y="852"/>
          <a:chExt cx="676" cy="27"/>
        </a:xfrm>
      </xdr:grpSpPr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16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___MTRA. BEGONIA PLATA CASTAÑEDA_______</a:t>
            </a:r>
          </a:p>
          <a:p>
            <a:pPr algn="ctr" rtl="1">
              <a:defRPr sz="1000"/>
            </a:pPr>
            <a:r>
              <a:rPr lang="es-ES" sz="9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  DIRECTORA</a:t>
            </a:r>
            <a:r>
              <a:rPr lang="es-ES" sz="900" b="0" i="0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Firma (13)</a:t>
            </a:r>
          </a:p>
        </xdr:txBody>
      </xdr:sp>
      <xdr:sp macro="" textlink="">
        <xdr:nvSpPr>
          <xdr:cNvPr id="7" name="Text Box 19"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" y="855"/>
            <a:ext cx="17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900" b="0" i="0" u="sng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__L.C. VERONICA SANTOS CARDENAS______</a:t>
            </a:r>
          </a:p>
          <a:p>
            <a:pPr algn="ctr" rtl="1">
              <a:defRPr sz="1000"/>
            </a:pPr>
            <a:r>
              <a:rPr lang="es-ES" sz="9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(13)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7</xdr:row>
      <xdr:rowOff>104775</xdr:rowOff>
    </xdr:from>
    <xdr:to>
      <xdr:col>26</xdr:col>
      <xdr:colOff>0</xdr:colOff>
      <xdr:row>15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0" y="1438275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300694</xdr:colOff>
      <xdr:row>10</xdr:row>
      <xdr:rowOff>38064</xdr:rowOff>
    </xdr:from>
    <xdr:to>
      <xdr:col>4</xdr:col>
      <xdr:colOff>165652</xdr:colOff>
      <xdr:row>14</xdr:row>
      <xdr:rowOff>119510</xdr:rowOff>
    </xdr:to>
    <xdr:sp macro="" textlink="">
      <xdr:nvSpPr>
        <xdr:cNvPr id="3" name="Rectangle 967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Arrowheads="1"/>
        </xdr:cNvSpPr>
      </xdr:nvSpPr>
      <xdr:spPr bwMode="auto">
        <a:xfrm>
          <a:off x="1824694" y="1943064"/>
          <a:ext cx="1388958" cy="843446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endParaRPr lang="es-MX"/>
        </a:p>
      </xdr:txBody>
    </xdr:sp>
    <xdr:clientData/>
  </xdr:twoCellAnchor>
  <xdr:twoCellAnchor>
    <xdr:from>
      <xdr:col>11</xdr:col>
      <xdr:colOff>383107</xdr:colOff>
      <xdr:row>8</xdr:row>
      <xdr:rowOff>68599</xdr:rowOff>
    </xdr:from>
    <xdr:to>
      <xdr:col>11</xdr:col>
      <xdr:colOff>510760</xdr:colOff>
      <xdr:row>15</xdr:row>
      <xdr:rowOff>27606</xdr:rowOff>
    </xdr:to>
    <xdr:sp macro="" textlink="">
      <xdr:nvSpPr>
        <xdr:cNvPr id="4" name="3 Abrir llave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8765107" y="1592599"/>
          <a:ext cx="127653" cy="1292507"/>
        </a:xfrm>
        <a:prstGeom prst="leftBrace">
          <a:avLst>
            <a:gd name="adj1" fmla="val 18605"/>
            <a:gd name="adj2" fmla="val 500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oneCellAnchor>
    <xdr:from>
      <xdr:col>16</xdr:col>
      <xdr:colOff>550879</xdr:colOff>
      <xdr:row>11</xdr:row>
      <xdr:rowOff>191276</xdr:rowOff>
    </xdr:from>
    <xdr:ext cx="1214923" cy="331062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12742879" y="2286776"/>
          <a:ext cx="1214923" cy="331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16</xdr:col>
      <xdr:colOff>568258</xdr:colOff>
      <xdr:row>13</xdr:row>
      <xdr:rowOff>165797</xdr:rowOff>
    </xdr:from>
    <xdr:ext cx="1254806" cy="35654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12760258" y="2642297"/>
          <a:ext cx="1254806" cy="356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18</xdr:col>
      <xdr:colOff>11045</xdr:colOff>
      <xdr:row>15</xdr:row>
      <xdr:rowOff>7489</xdr:rowOff>
    </xdr:from>
    <xdr:ext cx="1214923" cy="21383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13727045" y="2864989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20</xdr:col>
      <xdr:colOff>359651</xdr:colOff>
      <xdr:row>14</xdr:row>
      <xdr:rowOff>68033</xdr:rowOff>
    </xdr:from>
    <xdr:ext cx="388774" cy="223546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/>
      </xdr:nvSpPr>
      <xdr:spPr>
        <a:xfrm>
          <a:off x="15599651" y="2735033"/>
          <a:ext cx="388774" cy="223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900" b="1">
              <a:latin typeface="Arial" pitchFamily="34" charset="0"/>
              <a:cs typeface="Arial" pitchFamily="34" charset="0"/>
            </a:rPr>
            <a:t> </a:t>
          </a:r>
          <a:r>
            <a:rPr lang="es-MX" sz="1000" b="1">
              <a:latin typeface="Arial" pitchFamily="34" charset="0"/>
              <a:cs typeface="Arial" pitchFamily="34" charset="0"/>
            </a:rPr>
            <a:t>           </a:t>
          </a:r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214923" cy="213834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16002000" y="2286000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2</xdr:col>
      <xdr:colOff>340179</xdr:colOff>
      <xdr:row>10</xdr:row>
      <xdr:rowOff>68035</xdr:rowOff>
    </xdr:from>
    <xdr:to>
      <xdr:col>3</xdr:col>
      <xdr:colOff>966106</xdr:colOff>
      <xdr:row>14</xdr:row>
      <xdr:rowOff>81642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C38505A-BE27-4B39-9E19-5E4CAFEC3C7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2081892"/>
          <a:ext cx="1170213" cy="7483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676275</xdr:colOff>
      <xdr:row>10</xdr:row>
      <xdr:rowOff>142875</xdr:rowOff>
    </xdr:from>
    <xdr:to>
      <xdr:col>20</xdr:col>
      <xdr:colOff>676275</xdr:colOff>
      <xdr:row>10</xdr:row>
      <xdr:rowOff>142875</xdr:rowOff>
    </xdr:to>
    <xdr:sp macro="" textlink="">
      <xdr:nvSpPr>
        <xdr:cNvPr id="2" name="Line 508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ShapeType="1"/>
        </xdr:cNvSpPr>
      </xdr:nvSpPr>
      <xdr:spPr bwMode="auto">
        <a:xfrm>
          <a:off x="1591627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6</xdr:row>
      <xdr:rowOff>69273</xdr:rowOff>
    </xdr:from>
    <xdr:to>
      <xdr:col>10</xdr:col>
      <xdr:colOff>647700</xdr:colOff>
      <xdr:row>10</xdr:row>
      <xdr:rowOff>142875</xdr:rowOff>
    </xdr:to>
    <xdr:sp macro="" textlink="">
      <xdr:nvSpPr>
        <xdr:cNvPr id="3" name="AutoShape 726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/>
        </xdr:cNvSpPr>
      </xdr:nvSpPr>
      <xdr:spPr bwMode="auto">
        <a:xfrm>
          <a:off x="7896225" y="1212273"/>
          <a:ext cx="371475" cy="835602"/>
        </a:xfrm>
        <a:prstGeom prst="leftBrace">
          <a:avLst>
            <a:gd name="adj1" fmla="val 150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6</xdr:row>
      <xdr:rowOff>133928</xdr:rowOff>
    </xdr:from>
    <xdr:to>
      <xdr:col>4</xdr:col>
      <xdr:colOff>162983</xdr:colOff>
      <xdr:row>10</xdr:row>
      <xdr:rowOff>90440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1714500" y="1276928"/>
          <a:ext cx="1496483" cy="7185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800"/>
        </a:p>
      </xdr:txBody>
    </xdr:sp>
    <xdr:clientData/>
  </xdr:twoCellAnchor>
  <xdr:twoCellAnchor editAs="oneCell">
    <xdr:from>
      <xdr:col>2</xdr:col>
      <xdr:colOff>219075</xdr:colOff>
      <xdr:row>7</xdr:row>
      <xdr:rowOff>0</xdr:rowOff>
    </xdr:from>
    <xdr:to>
      <xdr:col>4</xdr:col>
      <xdr:colOff>142875</xdr:colOff>
      <xdr:row>10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579C53-C31C-4032-8D3A-BFCAAF0830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81100"/>
          <a:ext cx="93345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63</xdr:row>
      <xdr:rowOff>0</xdr:rowOff>
    </xdr:from>
    <xdr:to>
      <xdr:col>5</xdr:col>
      <xdr:colOff>3009900</xdr:colOff>
      <xdr:row>63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730A64-D2CB-45D7-9669-90FD87BA2709}"/>
            </a:ext>
          </a:extLst>
        </xdr:cNvPr>
        <xdr:cNvCxnSpPr/>
      </xdr:nvCxnSpPr>
      <xdr:spPr>
        <a:xfrm>
          <a:off x="4467225" y="10782300"/>
          <a:ext cx="2581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66675</xdr:colOff>
      <xdr:row>10</xdr:row>
      <xdr:rowOff>47624</xdr:rowOff>
    </xdr:from>
    <xdr:to>
      <xdr:col>3</xdr:col>
      <xdr:colOff>628650</xdr:colOff>
      <xdr:row>12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32B7ED-CAB3-4104-9317-0A3C3AB43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09749"/>
          <a:ext cx="5619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428625</xdr:colOff>
      <xdr:row>141</xdr:row>
      <xdr:rowOff>0</xdr:rowOff>
    </xdr:from>
    <xdr:to>
      <xdr:col>5</xdr:col>
      <xdr:colOff>3009900</xdr:colOff>
      <xdr:row>141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E4F061FA-D991-4F25-B7F1-8ED8E42C2FFF}"/>
            </a:ext>
          </a:extLst>
        </xdr:cNvPr>
        <xdr:cNvCxnSpPr/>
      </xdr:nvCxnSpPr>
      <xdr:spPr>
        <a:xfrm>
          <a:off x="4467225" y="10782300"/>
          <a:ext cx="2581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66675</xdr:colOff>
      <xdr:row>88</xdr:row>
      <xdr:rowOff>47624</xdr:rowOff>
    </xdr:from>
    <xdr:ext cx="561975" cy="371475"/>
    <xdr:pic>
      <xdr:nvPicPr>
        <xdr:cNvPr id="8" name="Imagen 7">
          <a:extLst>
            <a:ext uri="{FF2B5EF4-FFF2-40B4-BE49-F238E27FC236}">
              <a16:creationId xmlns:a16="http://schemas.microsoft.com/office/drawing/2014/main" id="{86439A21-C7AE-45F2-B115-5C215176BF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09749"/>
          <a:ext cx="561975" cy="3714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428625</xdr:colOff>
      <xdr:row>219</xdr:row>
      <xdr:rowOff>0</xdr:rowOff>
    </xdr:from>
    <xdr:to>
      <xdr:col>5</xdr:col>
      <xdr:colOff>3009900</xdr:colOff>
      <xdr:row>219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5D9CA59E-547F-431E-A25D-C5C1D2A66230}"/>
            </a:ext>
          </a:extLst>
        </xdr:cNvPr>
        <xdr:cNvCxnSpPr/>
      </xdr:nvCxnSpPr>
      <xdr:spPr>
        <a:xfrm>
          <a:off x="4467225" y="10782300"/>
          <a:ext cx="2581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66675</xdr:colOff>
      <xdr:row>166</xdr:row>
      <xdr:rowOff>47624</xdr:rowOff>
    </xdr:from>
    <xdr:ext cx="561975" cy="371475"/>
    <xdr:pic>
      <xdr:nvPicPr>
        <xdr:cNvPr id="10" name="Imagen 9">
          <a:extLst>
            <a:ext uri="{FF2B5EF4-FFF2-40B4-BE49-F238E27FC236}">
              <a16:creationId xmlns:a16="http://schemas.microsoft.com/office/drawing/2014/main" id="{C442358E-EF6F-4DB7-B8DD-350DAF55CB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09749"/>
          <a:ext cx="561975" cy="3714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428625</xdr:colOff>
      <xdr:row>297</xdr:row>
      <xdr:rowOff>0</xdr:rowOff>
    </xdr:from>
    <xdr:to>
      <xdr:col>5</xdr:col>
      <xdr:colOff>3009900</xdr:colOff>
      <xdr:row>297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376D37DC-9529-41C9-A396-7BBC64866EFC}"/>
            </a:ext>
          </a:extLst>
        </xdr:cNvPr>
        <xdr:cNvCxnSpPr/>
      </xdr:nvCxnSpPr>
      <xdr:spPr>
        <a:xfrm>
          <a:off x="4467225" y="23907750"/>
          <a:ext cx="2581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66675</xdr:colOff>
      <xdr:row>244</xdr:row>
      <xdr:rowOff>47624</xdr:rowOff>
    </xdr:from>
    <xdr:ext cx="561975" cy="371475"/>
    <xdr:pic>
      <xdr:nvPicPr>
        <xdr:cNvPr id="12" name="Imagen 11">
          <a:extLst>
            <a:ext uri="{FF2B5EF4-FFF2-40B4-BE49-F238E27FC236}">
              <a16:creationId xmlns:a16="http://schemas.microsoft.com/office/drawing/2014/main" id="{0E6D104C-40A6-48BC-BF53-3430DBED65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54349"/>
          <a:ext cx="5619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66675</xdr:colOff>
      <xdr:row>322</xdr:row>
      <xdr:rowOff>47624</xdr:rowOff>
    </xdr:from>
    <xdr:ext cx="561975" cy="371475"/>
    <xdr:pic>
      <xdr:nvPicPr>
        <xdr:cNvPr id="14" name="Imagen 13">
          <a:extLst>
            <a:ext uri="{FF2B5EF4-FFF2-40B4-BE49-F238E27FC236}">
              <a16:creationId xmlns:a16="http://schemas.microsoft.com/office/drawing/2014/main" id="{01F9A673-A67B-4B7F-8AEE-C1899F6750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54349"/>
          <a:ext cx="5619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66675</xdr:colOff>
      <xdr:row>400</xdr:row>
      <xdr:rowOff>47624</xdr:rowOff>
    </xdr:from>
    <xdr:ext cx="561975" cy="371475"/>
    <xdr:pic>
      <xdr:nvPicPr>
        <xdr:cNvPr id="16" name="Imagen 15">
          <a:extLst>
            <a:ext uri="{FF2B5EF4-FFF2-40B4-BE49-F238E27FC236}">
              <a16:creationId xmlns:a16="http://schemas.microsoft.com/office/drawing/2014/main" id="{6E9D975E-AB2D-40CC-892D-0D58D1552F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54349"/>
          <a:ext cx="5619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66675</xdr:colOff>
      <xdr:row>478</xdr:row>
      <xdr:rowOff>47624</xdr:rowOff>
    </xdr:from>
    <xdr:ext cx="561975" cy="371475"/>
    <xdr:pic>
      <xdr:nvPicPr>
        <xdr:cNvPr id="18" name="Imagen 17">
          <a:extLst>
            <a:ext uri="{FF2B5EF4-FFF2-40B4-BE49-F238E27FC236}">
              <a16:creationId xmlns:a16="http://schemas.microsoft.com/office/drawing/2014/main" id="{FE6C4EBF-4895-4EDD-AA1F-39AF4F5237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54349"/>
          <a:ext cx="561975" cy="3714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409575</xdr:colOff>
      <xdr:row>375</xdr:row>
      <xdr:rowOff>0</xdr:rowOff>
    </xdr:from>
    <xdr:to>
      <xdr:col>5</xdr:col>
      <xdr:colOff>2990850</xdr:colOff>
      <xdr:row>375</xdr:row>
      <xdr:rowOff>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EC17FE42-C1D8-4609-B3CC-16AC13817E12}"/>
            </a:ext>
          </a:extLst>
        </xdr:cNvPr>
        <xdr:cNvCxnSpPr/>
      </xdr:nvCxnSpPr>
      <xdr:spPr>
        <a:xfrm>
          <a:off x="4448175" y="59864625"/>
          <a:ext cx="2581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454</xdr:row>
      <xdr:rowOff>0</xdr:rowOff>
    </xdr:from>
    <xdr:to>
      <xdr:col>5</xdr:col>
      <xdr:colOff>2943225</xdr:colOff>
      <xdr:row>454</xdr:row>
      <xdr:rowOff>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D64F3EB1-36ED-4A85-AB6B-A5768B18DDD1}"/>
            </a:ext>
          </a:extLst>
        </xdr:cNvPr>
        <xdr:cNvCxnSpPr/>
      </xdr:nvCxnSpPr>
      <xdr:spPr>
        <a:xfrm>
          <a:off x="4400550" y="72161400"/>
          <a:ext cx="2581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531</xdr:row>
      <xdr:rowOff>0</xdr:rowOff>
    </xdr:from>
    <xdr:to>
      <xdr:col>5</xdr:col>
      <xdr:colOff>2962275</xdr:colOff>
      <xdr:row>531</xdr:row>
      <xdr:rowOff>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FD116116-F3C7-4135-84AB-B5D337B479A1}"/>
            </a:ext>
          </a:extLst>
        </xdr:cNvPr>
        <xdr:cNvCxnSpPr/>
      </xdr:nvCxnSpPr>
      <xdr:spPr>
        <a:xfrm>
          <a:off x="4419600" y="84153375"/>
          <a:ext cx="2581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560919</xdr:colOff>
      <xdr:row>4</xdr:row>
      <xdr:rowOff>116417</xdr:rowOff>
    </xdr:from>
    <xdr:to>
      <xdr:col>2</xdr:col>
      <xdr:colOff>285749</xdr:colOff>
      <xdr:row>10</xdr:row>
      <xdr:rowOff>63500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1322919" y="1092730"/>
          <a:ext cx="1772705" cy="109008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(1)</a:t>
          </a:r>
          <a:endParaRPr lang="es-MX" sz="1100"/>
        </a:p>
      </xdr:txBody>
    </xdr:sp>
    <xdr:clientData/>
  </xdr:twoCellAnchor>
  <xdr:twoCellAnchor editAs="oneCell">
    <xdr:from>
      <xdr:col>1</xdr:col>
      <xdr:colOff>596638</xdr:colOff>
      <xdr:row>4</xdr:row>
      <xdr:rowOff>152136</xdr:rowOff>
    </xdr:from>
    <xdr:to>
      <xdr:col>2</xdr:col>
      <xdr:colOff>250031</xdr:colOff>
      <xdr:row>8</xdr:row>
      <xdr:rowOff>130968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BA6D30-BD5E-4D53-A782-F8A2E08302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38" y="1128449"/>
          <a:ext cx="1701268" cy="7408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560919</xdr:colOff>
      <xdr:row>86</xdr:row>
      <xdr:rowOff>116417</xdr:rowOff>
    </xdr:from>
    <xdr:to>
      <xdr:col>2</xdr:col>
      <xdr:colOff>285749</xdr:colOff>
      <xdr:row>92</xdr:row>
      <xdr:rowOff>63500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01E49244-2C7D-4A67-A2B8-5F71E2049FC8}"/>
            </a:ext>
          </a:extLst>
        </xdr:cNvPr>
        <xdr:cNvSpPr/>
      </xdr:nvSpPr>
      <xdr:spPr>
        <a:xfrm>
          <a:off x="1322919" y="899584"/>
          <a:ext cx="1777997" cy="109008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(1)</a:t>
          </a:r>
          <a:endParaRPr lang="es-MX" sz="1100"/>
        </a:p>
      </xdr:txBody>
    </xdr:sp>
    <xdr:clientData/>
  </xdr:twoCellAnchor>
  <xdr:oneCellAnchor>
    <xdr:from>
      <xdr:col>1</xdr:col>
      <xdr:colOff>596638</xdr:colOff>
      <xdr:row>86</xdr:row>
      <xdr:rowOff>152136</xdr:rowOff>
    </xdr:from>
    <xdr:ext cx="1706560" cy="740832"/>
    <xdr:pic>
      <xdr:nvPicPr>
        <xdr:cNvPr id="15" name="Imagen 14">
          <a:extLst>
            <a:ext uri="{FF2B5EF4-FFF2-40B4-BE49-F238E27FC236}">
              <a16:creationId xmlns:a16="http://schemas.microsoft.com/office/drawing/2014/main" id="{CAAC7C2C-C9B6-4304-93C1-5AC89C35E5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38" y="935303"/>
          <a:ext cx="1706560" cy="74083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560919</xdr:colOff>
      <xdr:row>167</xdr:row>
      <xdr:rowOff>116417</xdr:rowOff>
    </xdr:from>
    <xdr:to>
      <xdr:col>2</xdr:col>
      <xdr:colOff>285749</xdr:colOff>
      <xdr:row>173</xdr:row>
      <xdr:rowOff>63500</xdr:rowOff>
    </xdr:to>
    <xdr:sp macro="" textlink="">
      <xdr:nvSpPr>
        <xdr:cNvPr id="16" name="3 Rectángulo">
          <a:extLst>
            <a:ext uri="{FF2B5EF4-FFF2-40B4-BE49-F238E27FC236}">
              <a16:creationId xmlns:a16="http://schemas.microsoft.com/office/drawing/2014/main" id="{8C8956E3-A67F-49EF-914A-D6E64D0005AC}"/>
            </a:ext>
          </a:extLst>
        </xdr:cNvPr>
        <xdr:cNvSpPr/>
      </xdr:nvSpPr>
      <xdr:spPr>
        <a:xfrm>
          <a:off x="1322919" y="17166167"/>
          <a:ext cx="1772705" cy="109008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(1)</a:t>
          </a:r>
          <a:endParaRPr lang="es-MX" sz="1100"/>
        </a:p>
      </xdr:txBody>
    </xdr:sp>
    <xdr:clientData/>
  </xdr:twoCellAnchor>
  <xdr:oneCellAnchor>
    <xdr:from>
      <xdr:col>1</xdr:col>
      <xdr:colOff>596638</xdr:colOff>
      <xdr:row>167</xdr:row>
      <xdr:rowOff>152136</xdr:rowOff>
    </xdr:from>
    <xdr:ext cx="1706560" cy="740832"/>
    <xdr:pic>
      <xdr:nvPicPr>
        <xdr:cNvPr id="17" name="Imagen 16">
          <a:extLst>
            <a:ext uri="{FF2B5EF4-FFF2-40B4-BE49-F238E27FC236}">
              <a16:creationId xmlns:a16="http://schemas.microsoft.com/office/drawing/2014/main" id="{B08634BD-85BC-4ECC-B671-5651FB094A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38" y="17201886"/>
          <a:ext cx="1706560" cy="74083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560919</xdr:colOff>
      <xdr:row>248</xdr:row>
      <xdr:rowOff>116417</xdr:rowOff>
    </xdr:from>
    <xdr:to>
      <xdr:col>2</xdr:col>
      <xdr:colOff>285749</xdr:colOff>
      <xdr:row>254</xdr:row>
      <xdr:rowOff>63500</xdr:rowOff>
    </xdr:to>
    <xdr:sp macro="" textlink="">
      <xdr:nvSpPr>
        <xdr:cNvPr id="18" name="3 Rectángulo">
          <a:extLst>
            <a:ext uri="{FF2B5EF4-FFF2-40B4-BE49-F238E27FC236}">
              <a16:creationId xmlns:a16="http://schemas.microsoft.com/office/drawing/2014/main" id="{B3292ABA-B588-4317-AF9B-23CEEE4FE9D9}"/>
            </a:ext>
          </a:extLst>
        </xdr:cNvPr>
        <xdr:cNvSpPr/>
      </xdr:nvSpPr>
      <xdr:spPr>
        <a:xfrm>
          <a:off x="1322919" y="17166167"/>
          <a:ext cx="1772705" cy="109008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(1)</a:t>
          </a:r>
          <a:endParaRPr lang="es-MX" sz="1100"/>
        </a:p>
      </xdr:txBody>
    </xdr:sp>
    <xdr:clientData/>
  </xdr:twoCellAnchor>
  <xdr:oneCellAnchor>
    <xdr:from>
      <xdr:col>1</xdr:col>
      <xdr:colOff>596638</xdr:colOff>
      <xdr:row>248</xdr:row>
      <xdr:rowOff>152136</xdr:rowOff>
    </xdr:from>
    <xdr:ext cx="1706560" cy="740832"/>
    <xdr:pic>
      <xdr:nvPicPr>
        <xdr:cNvPr id="19" name="Imagen 18">
          <a:extLst>
            <a:ext uri="{FF2B5EF4-FFF2-40B4-BE49-F238E27FC236}">
              <a16:creationId xmlns:a16="http://schemas.microsoft.com/office/drawing/2014/main" id="{6CF4B525-E289-4AA4-9402-18966FEE13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38" y="17201886"/>
          <a:ext cx="1706560" cy="7408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819310</xdr:colOff>
      <xdr:row>18</xdr:row>
      <xdr:rowOff>25295</xdr:rowOff>
    </xdr:from>
    <xdr:ext cx="9312908" cy="146995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86C7DBA-5C47-49C4-A111-BD076E12340C}"/>
            </a:ext>
          </a:extLst>
        </xdr:cNvPr>
        <xdr:cNvSpPr/>
      </xdr:nvSpPr>
      <xdr:spPr>
        <a:xfrm>
          <a:off x="3141029" y="4025795"/>
          <a:ext cx="9312908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MOVIMIENTOS</a:t>
          </a:r>
        </a:p>
      </xdr:txBody>
    </xdr:sp>
    <xdr:clientData/>
  </xdr:oneCellAnchor>
  <xdr:twoCellAnchor>
    <xdr:from>
      <xdr:col>1</xdr:col>
      <xdr:colOff>793752</xdr:colOff>
      <xdr:row>1</xdr:row>
      <xdr:rowOff>571507</xdr:rowOff>
    </xdr:from>
    <xdr:to>
      <xdr:col>2</xdr:col>
      <xdr:colOff>797985</xdr:colOff>
      <xdr:row>7</xdr:row>
      <xdr:rowOff>23290</xdr:rowOff>
    </xdr:to>
    <xdr:sp macro="" textlink="">
      <xdr:nvSpPr>
        <xdr:cNvPr id="8" name="4 Rectángulo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/>
      </xdr:nvSpPr>
      <xdr:spPr>
        <a:xfrm>
          <a:off x="1527177" y="381007"/>
          <a:ext cx="756708" cy="9757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/>
            <a:t>LOGO DEL ENTE FISCALIZABLE</a:t>
          </a:r>
        </a:p>
        <a:p>
          <a:pPr algn="ctr"/>
          <a:endParaRPr lang="es-MX" sz="800"/>
        </a:p>
      </xdr:txBody>
    </xdr:sp>
    <xdr:clientData/>
  </xdr:twoCellAnchor>
  <xdr:twoCellAnchor>
    <xdr:from>
      <xdr:col>7</xdr:col>
      <xdr:colOff>920753</xdr:colOff>
      <xdr:row>2</xdr:row>
      <xdr:rowOff>179918</xdr:rowOff>
    </xdr:from>
    <xdr:to>
      <xdr:col>8</xdr:col>
      <xdr:colOff>243418</xdr:colOff>
      <xdr:row>3</xdr:row>
      <xdr:rowOff>148168</xdr:rowOff>
    </xdr:to>
    <xdr:sp macro="" textlink="">
      <xdr:nvSpPr>
        <xdr:cNvPr id="9" name="Rectángulo 1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/>
      </xdr:nvSpPr>
      <xdr:spPr>
        <a:xfrm>
          <a:off x="6092828" y="560918"/>
          <a:ext cx="2465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920746</xdr:colOff>
      <xdr:row>4</xdr:row>
      <xdr:rowOff>174626</xdr:rowOff>
    </xdr:from>
    <xdr:to>
      <xdr:col>8</xdr:col>
      <xdr:colOff>243411</xdr:colOff>
      <xdr:row>5</xdr:row>
      <xdr:rowOff>142876</xdr:rowOff>
    </xdr:to>
    <xdr:sp macro="" textlink="">
      <xdr:nvSpPr>
        <xdr:cNvPr id="10" name="Rectángulo 24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/>
      </xdr:nvSpPr>
      <xdr:spPr>
        <a:xfrm>
          <a:off x="6092821" y="936626"/>
          <a:ext cx="2465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920749</xdr:colOff>
      <xdr:row>5</xdr:row>
      <xdr:rowOff>174620</xdr:rowOff>
    </xdr:from>
    <xdr:to>
      <xdr:col>8</xdr:col>
      <xdr:colOff>243414</xdr:colOff>
      <xdr:row>6</xdr:row>
      <xdr:rowOff>142870</xdr:rowOff>
    </xdr:to>
    <xdr:sp macro="" textlink="">
      <xdr:nvSpPr>
        <xdr:cNvPr id="11" name="Rectángulo 25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/>
      </xdr:nvSpPr>
      <xdr:spPr>
        <a:xfrm>
          <a:off x="6092824" y="1127120"/>
          <a:ext cx="2465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915466</xdr:colOff>
      <xdr:row>6</xdr:row>
      <xdr:rowOff>174617</xdr:rowOff>
    </xdr:from>
    <xdr:to>
      <xdr:col>8</xdr:col>
      <xdr:colOff>238131</xdr:colOff>
      <xdr:row>7</xdr:row>
      <xdr:rowOff>142867</xdr:rowOff>
    </xdr:to>
    <xdr:sp macro="" textlink="">
      <xdr:nvSpPr>
        <xdr:cNvPr id="12" name="Rectángulo 26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/>
      </xdr:nvSpPr>
      <xdr:spPr>
        <a:xfrm>
          <a:off x="6097066" y="1317617"/>
          <a:ext cx="237065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920756</xdr:colOff>
      <xdr:row>3</xdr:row>
      <xdr:rowOff>169333</xdr:rowOff>
    </xdr:from>
    <xdr:to>
      <xdr:col>8</xdr:col>
      <xdr:colOff>243421</xdr:colOff>
      <xdr:row>4</xdr:row>
      <xdr:rowOff>137583</xdr:rowOff>
    </xdr:to>
    <xdr:sp macro="" textlink="">
      <xdr:nvSpPr>
        <xdr:cNvPr id="13" name="Rectángulo 27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/>
      </xdr:nvSpPr>
      <xdr:spPr>
        <a:xfrm>
          <a:off x="6092831" y="740833"/>
          <a:ext cx="2465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6</xdr:col>
      <xdr:colOff>1100666</xdr:colOff>
      <xdr:row>2</xdr:row>
      <xdr:rowOff>179917</xdr:rowOff>
    </xdr:from>
    <xdr:to>
      <xdr:col>7</xdr:col>
      <xdr:colOff>15875</xdr:colOff>
      <xdr:row>7</xdr:row>
      <xdr:rowOff>137584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SpPr>
          <a:spLocks/>
        </xdr:cNvSpPr>
      </xdr:nvSpPr>
      <xdr:spPr bwMode="auto">
        <a:xfrm>
          <a:off x="5329766" y="560917"/>
          <a:ext cx="20109" cy="910167"/>
        </a:xfrm>
        <a:prstGeom prst="leftBrace">
          <a:avLst>
            <a:gd name="adj1" fmla="val 246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976313</xdr:colOff>
      <xdr:row>25</xdr:row>
      <xdr:rowOff>35719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B4880453-BD81-4615-A81A-F842081A282C}"/>
            </a:ext>
          </a:extLst>
        </xdr:cNvPr>
        <xdr:cNvSpPr txBox="1"/>
      </xdr:nvSpPr>
      <xdr:spPr>
        <a:xfrm>
          <a:off x="10275094" y="5369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928687</xdr:colOff>
      <xdr:row>45</xdr:row>
      <xdr:rowOff>178594</xdr:rowOff>
    </xdr:from>
    <xdr:to>
      <xdr:col>11</xdr:col>
      <xdr:colOff>1212526</xdr:colOff>
      <xdr:row>49</xdr:row>
      <xdr:rowOff>2379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127C73F-C757-4B49-BB2B-F64F7EFDF0A6}"/>
            </a:ext>
          </a:extLst>
        </xdr:cNvPr>
        <xdr:cNvGrpSpPr>
          <a:grpSpLocks/>
        </xdr:cNvGrpSpPr>
      </xdr:nvGrpSpPr>
      <xdr:grpSpPr bwMode="auto">
        <a:xfrm>
          <a:off x="1012031" y="9370219"/>
          <a:ext cx="13630745" cy="585785"/>
          <a:chOff x="95" y="850"/>
          <a:chExt cx="905" cy="25"/>
        </a:xfrm>
      </xdr:grpSpPr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FC93CF0F-7B88-4826-80E6-0EE7E4C71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" y="851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L.C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VERONICA SANTOS CARDENAS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effectLst/>
                <a:latin typeface="Arial"/>
                <a:ea typeface="+mn-ea"/>
                <a:cs typeface="Arial"/>
              </a:rPr>
              <a:t>TESORERA</a:t>
            </a:r>
          </a:p>
          <a:p>
            <a:pPr algn="ctr" rtl="1">
              <a:defRPr sz="1000"/>
            </a:pPr>
            <a:r>
              <a:rPr lang="es-MX" sz="1000" b="1" i="0">
                <a:effectLst/>
                <a:latin typeface="+mn-lt"/>
                <a:ea typeface="+mn-ea"/>
                <a:cs typeface="+mn-cs"/>
              </a:rPr>
              <a:t>Firma </a:t>
            </a:r>
            <a:r>
              <a:rPr lang="es-MX" sz="1000" b="0" i="0">
                <a:effectLst/>
                <a:latin typeface="+mn-lt"/>
                <a:ea typeface="+mn-ea"/>
                <a:cs typeface="+mn-cs"/>
              </a:rPr>
              <a:t>(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17)</a:t>
            </a:r>
          </a:p>
        </xdr:txBody>
      </xdr: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id="{FA495308-6CCE-4EDD-B0CB-EB044C8003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" y="850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indent="0"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  <a:endParaRPr lang="es-ES" sz="700" b="0" i="0" strike="noStrike">
              <a:solidFill>
                <a:srgbClr val="000000"/>
              </a:solidFill>
              <a:latin typeface="Arial"/>
              <a:ea typeface="+mn-ea"/>
              <a:cs typeface="Arial"/>
            </a:endParaRPr>
          </a:p>
          <a:p>
            <a:pPr marL="0" indent="0"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ea typeface="+mn-ea"/>
                <a:cs typeface="Arial"/>
              </a:rPr>
              <a:t>MTRA. ALMA ROSA SANCHEZ MARTINEZ</a:t>
            </a:r>
            <a:endParaRPr lang="es-MX" sz="700" b="0" i="0" strike="noStrike">
              <a:solidFill>
                <a:srgbClr val="000000"/>
              </a:solidFill>
              <a:latin typeface="Arial"/>
              <a:ea typeface="+mn-ea"/>
              <a:cs typeface="Arial"/>
            </a:endParaRPr>
          </a:p>
          <a:p>
            <a:pPr marL="0" indent="0"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effectLst/>
                <a:latin typeface="Arial"/>
                <a:ea typeface="+mn-ea"/>
                <a:cs typeface="Arial"/>
              </a:rPr>
              <a:t>CONTRALORA MUNICIPAL</a:t>
            </a:r>
            <a:endParaRPr lang="es-MX" sz="800" b="0" i="0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endParaRPr>
          </a:p>
          <a:p>
            <a:pPr marL="0" indent="0" algn="ctr" rtl="1">
              <a:defRPr sz="1000"/>
            </a:pPr>
            <a:r>
              <a:rPr lang="es-MX" sz="1000" b="1" i="0">
                <a:effectLst/>
                <a:latin typeface="+mn-lt"/>
                <a:ea typeface="+mn-ea"/>
                <a:cs typeface="+mn-cs"/>
              </a:rPr>
              <a:t>Firma (</a:t>
            </a:r>
            <a:r>
              <a:rPr lang="es-ES" sz="1000" b="1" i="0">
                <a:effectLst/>
                <a:latin typeface="+mn-lt"/>
                <a:ea typeface="+mn-ea"/>
                <a:cs typeface="+mn-cs"/>
              </a:rPr>
              <a:t>17)</a:t>
            </a:r>
            <a:endParaRPr lang="es-MX" sz="1000" b="1" i="0"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717552</xdr:colOff>
      <xdr:row>1</xdr:row>
      <xdr:rowOff>547687</xdr:rowOff>
    </xdr:from>
    <xdr:to>
      <xdr:col>2</xdr:col>
      <xdr:colOff>976313</xdr:colOff>
      <xdr:row>7</xdr:row>
      <xdr:rowOff>166687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CBA6D30-BD5E-4D53-A782-F8A2E08302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96" y="619125"/>
          <a:ext cx="1377948" cy="1154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904911</xdr:colOff>
      <xdr:row>2</xdr:row>
      <xdr:rowOff>214315</xdr:rowOff>
    </xdr:from>
    <xdr:to>
      <xdr:col>2</xdr:col>
      <xdr:colOff>901207</xdr:colOff>
      <xdr:row>6</xdr:row>
      <xdr:rowOff>164838</xdr:rowOff>
    </xdr:to>
    <xdr:sp macro="" textlink="">
      <xdr:nvSpPr>
        <xdr:cNvPr id="8" name="4 Rectángulo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/>
      </xdr:nvSpPr>
      <xdr:spPr>
        <a:xfrm>
          <a:off x="990636" y="823915"/>
          <a:ext cx="1110721" cy="9982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MX" sz="800"/>
        </a:p>
        <a:p>
          <a:pPr algn="ctr"/>
          <a:endParaRPr lang="es-MX" sz="800"/>
        </a:p>
      </xdr:txBody>
    </xdr:sp>
    <xdr:clientData/>
  </xdr:twoCellAnchor>
  <xdr:twoCellAnchor>
    <xdr:from>
      <xdr:col>7</xdr:col>
      <xdr:colOff>920753</xdr:colOff>
      <xdr:row>2</xdr:row>
      <xdr:rowOff>476251</xdr:rowOff>
    </xdr:from>
    <xdr:to>
      <xdr:col>8</xdr:col>
      <xdr:colOff>243418</xdr:colOff>
      <xdr:row>3</xdr:row>
      <xdr:rowOff>134561</xdr:rowOff>
    </xdr:to>
    <xdr:sp macro="" textlink="">
      <xdr:nvSpPr>
        <xdr:cNvPr id="9" name="Rectángulo 16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/>
      </xdr:nvSpPr>
      <xdr:spPr>
        <a:xfrm>
          <a:off x="6092828" y="571501"/>
          <a:ext cx="246590" cy="1345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920746</xdr:colOff>
      <xdr:row>4</xdr:row>
      <xdr:rowOff>158751</xdr:rowOff>
    </xdr:from>
    <xdr:to>
      <xdr:col>8</xdr:col>
      <xdr:colOff>243411</xdr:colOff>
      <xdr:row>5</xdr:row>
      <xdr:rowOff>127001</xdr:rowOff>
    </xdr:to>
    <xdr:sp macro="" textlink="">
      <xdr:nvSpPr>
        <xdr:cNvPr id="10" name="Rectángulo 17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/>
      </xdr:nvSpPr>
      <xdr:spPr>
        <a:xfrm>
          <a:off x="6092821" y="920751"/>
          <a:ext cx="2465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920749</xdr:colOff>
      <xdr:row>5</xdr:row>
      <xdr:rowOff>158745</xdr:rowOff>
    </xdr:from>
    <xdr:to>
      <xdr:col>8</xdr:col>
      <xdr:colOff>243414</xdr:colOff>
      <xdr:row>6</xdr:row>
      <xdr:rowOff>126995</xdr:rowOff>
    </xdr:to>
    <xdr:sp macro="" textlink="">
      <xdr:nvSpPr>
        <xdr:cNvPr id="11" name="Rectángulo 18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/>
      </xdr:nvSpPr>
      <xdr:spPr>
        <a:xfrm>
          <a:off x="6092824" y="1111245"/>
          <a:ext cx="2465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931341</xdr:colOff>
      <xdr:row>6</xdr:row>
      <xdr:rowOff>158742</xdr:rowOff>
    </xdr:from>
    <xdr:to>
      <xdr:col>8</xdr:col>
      <xdr:colOff>254006</xdr:colOff>
      <xdr:row>7</xdr:row>
      <xdr:rowOff>126992</xdr:rowOff>
    </xdr:to>
    <xdr:sp macro="" textlink="">
      <xdr:nvSpPr>
        <xdr:cNvPr id="12" name="Rectángulo 19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SpPr/>
      </xdr:nvSpPr>
      <xdr:spPr>
        <a:xfrm>
          <a:off x="6093891" y="1301742"/>
          <a:ext cx="256115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930282</xdr:colOff>
      <xdr:row>3</xdr:row>
      <xdr:rowOff>152400</xdr:rowOff>
    </xdr:from>
    <xdr:to>
      <xdr:col>8</xdr:col>
      <xdr:colOff>247651</xdr:colOff>
      <xdr:row>4</xdr:row>
      <xdr:rowOff>142875</xdr:rowOff>
    </xdr:to>
    <xdr:sp macro="" textlink="">
      <xdr:nvSpPr>
        <xdr:cNvPr id="13" name="Rectángulo 20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SpPr/>
      </xdr:nvSpPr>
      <xdr:spPr>
        <a:xfrm>
          <a:off x="8645532" y="1295400"/>
          <a:ext cx="431794" cy="161925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600" b="1"/>
            <a:t>X</a:t>
          </a:r>
        </a:p>
      </xdr:txBody>
    </xdr:sp>
    <xdr:clientData/>
  </xdr:twoCellAnchor>
  <xdr:twoCellAnchor>
    <xdr:from>
      <xdr:col>6</xdr:col>
      <xdr:colOff>925286</xdr:colOff>
      <xdr:row>2</xdr:row>
      <xdr:rowOff>449036</xdr:rowOff>
    </xdr:from>
    <xdr:to>
      <xdr:col>7</xdr:col>
      <xdr:colOff>40821</xdr:colOff>
      <xdr:row>8</xdr:row>
      <xdr:rowOff>81643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SpPr>
          <a:spLocks/>
        </xdr:cNvSpPr>
      </xdr:nvSpPr>
      <xdr:spPr bwMode="auto">
        <a:xfrm>
          <a:off x="5335361" y="572861"/>
          <a:ext cx="39460" cy="1032782"/>
        </a:xfrm>
        <a:prstGeom prst="leftBrace">
          <a:avLst>
            <a:gd name="adj1" fmla="val 246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923925</xdr:colOff>
      <xdr:row>2</xdr:row>
      <xdr:rowOff>242889</xdr:rowOff>
    </xdr:from>
    <xdr:ext cx="1038226" cy="928685"/>
    <xdr:pic>
      <xdr:nvPicPr>
        <xdr:cNvPr id="15" name="Imagen 14">
          <a:extLst>
            <a:ext uri="{FF2B5EF4-FFF2-40B4-BE49-F238E27FC236}">
              <a16:creationId xmlns:a16="http://schemas.microsoft.com/office/drawing/2014/main" id="{9C145BF9-D8CF-4865-9B41-C247380DB0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52489"/>
          <a:ext cx="1038226" cy="9286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475780</xdr:colOff>
      <xdr:row>52</xdr:row>
      <xdr:rowOff>58289</xdr:rowOff>
    </xdr:from>
    <xdr:to>
      <xdr:col>12</xdr:col>
      <xdr:colOff>1133475</xdr:colOff>
      <xdr:row>55</xdr:row>
      <xdr:rowOff>72574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AA20B879-2F56-41E0-B121-DFBB66249350}"/>
            </a:ext>
          </a:extLst>
        </xdr:cNvPr>
        <xdr:cNvGrpSpPr>
          <a:grpSpLocks/>
        </xdr:cNvGrpSpPr>
      </xdr:nvGrpSpPr>
      <xdr:grpSpPr bwMode="auto">
        <a:xfrm>
          <a:off x="565427" y="13908760"/>
          <a:ext cx="16121813" cy="585785"/>
          <a:chOff x="95" y="850"/>
          <a:chExt cx="905" cy="25"/>
        </a:xfrm>
      </xdr:grpSpPr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EC5D5F79-9282-4E26-952D-32A01D62C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" y="851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L.C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VERONICA SANTOS CARDENAS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effectLst/>
                <a:latin typeface="Arial"/>
                <a:ea typeface="+mn-ea"/>
                <a:cs typeface="Arial"/>
              </a:rPr>
              <a:t>TESORERA</a:t>
            </a:r>
          </a:p>
          <a:p>
            <a:pPr algn="ctr" rtl="1">
              <a:defRPr sz="1000"/>
            </a:pPr>
            <a:r>
              <a:rPr lang="es-MX" sz="1000" b="1" i="0">
                <a:effectLst/>
                <a:latin typeface="+mn-lt"/>
                <a:ea typeface="+mn-ea"/>
                <a:cs typeface="+mn-cs"/>
              </a:rPr>
              <a:t>Firma </a:t>
            </a:r>
            <a:r>
              <a:rPr lang="es-MX" sz="1000" b="0" i="0">
                <a:effectLst/>
                <a:latin typeface="+mn-lt"/>
                <a:ea typeface="+mn-ea"/>
                <a:cs typeface="+mn-cs"/>
              </a:rPr>
              <a:t>(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19)</a:t>
            </a:r>
          </a:p>
        </xdr:txBody>
      </xdr:sp>
      <xdr:sp macro="" textlink="">
        <xdr:nvSpPr>
          <xdr:cNvPr id="19" name="Text Box 19">
            <a:extLst>
              <a:ext uri="{FF2B5EF4-FFF2-40B4-BE49-F238E27FC236}">
                <a16:creationId xmlns:a16="http://schemas.microsoft.com/office/drawing/2014/main" id="{94AA4C58-BEC7-4B5F-B5DF-D86431AAF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" y="850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indent="0"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  <a:endParaRPr lang="es-ES" sz="700" b="0" i="0" strike="noStrike">
              <a:solidFill>
                <a:srgbClr val="000000"/>
              </a:solidFill>
              <a:latin typeface="Arial"/>
              <a:ea typeface="+mn-ea"/>
              <a:cs typeface="Arial"/>
            </a:endParaRPr>
          </a:p>
          <a:p>
            <a:pPr marL="0" indent="0"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ea typeface="+mn-ea"/>
                <a:cs typeface="Arial"/>
              </a:rPr>
              <a:t>MTRA. ALMA ROSA SANCHEZ MARTINEZ</a:t>
            </a:r>
            <a:endParaRPr lang="es-MX" sz="700" b="0" i="0" strike="noStrike">
              <a:solidFill>
                <a:srgbClr val="000000"/>
              </a:solidFill>
              <a:latin typeface="Arial"/>
              <a:ea typeface="+mn-ea"/>
              <a:cs typeface="Arial"/>
            </a:endParaRPr>
          </a:p>
          <a:p>
            <a:pPr marL="0" indent="0"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effectLst/>
                <a:latin typeface="Arial"/>
                <a:ea typeface="+mn-ea"/>
                <a:cs typeface="Arial"/>
              </a:rPr>
              <a:t>CONTRALORA MUNICIPAL</a:t>
            </a:r>
            <a:endParaRPr lang="es-MX" sz="800" b="0" i="0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endParaRPr>
          </a:p>
          <a:p>
            <a:pPr marL="0" indent="0" algn="ctr" rtl="1">
              <a:defRPr sz="1000"/>
            </a:pPr>
            <a:r>
              <a:rPr lang="es-MX" sz="1000" b="1" i="0">
                <a:effectLst/>
                <a:latin typeface="+mn-lt"/>
                <a:ea typeface="+mn-ea"/>
                <a:cs typeface="+mn-cs"/>
              </a:rPr>
              <a:t>Firma (</a:t>
            </a:r>
            <a:r>
              <a:rPr lang="es-ES" sz="1000" b="1" i="0">
                <a:effectLst/>
                <a:latin typeface="+mn-lt"/>
                <a:ea typeface="+mn-ea"/>
                <a:cs typeface="+mn-cs"/>
              </a:rPr>
              <a:t>19)</a:t>
            </a:r>
            <a:endParaRPr lang="es-MX" sz="1000" b="1" i="0"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42335</xdr:rowOff>
    </xdr:from>
    <xdr:to>
      <xdr:col>1</xdr:col>
      <xdr:colOff>834117</xdr:colOff>
      <xdr:row>1</xdr:row>
      <xdr:rowOff>628651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7" y="242360"/>
          <a:ext cx="781200" cy="586316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33</xdr:row>
      <xdr:rowOff>180975</xdr:rowOff>
    </xdr:from>
    <xdr:to>
      <xdr:col>18</xdr:col>
      <xdr:colOff>204107</xdr:colOff>
      <xdr:row>36</xdr:row>
      <xdr:rowOff>40821</xdr:rowOff>
    </xdr:to>
    <xdr:grpSp>
      <xdr:nvGrpSpPr>
        <xdr:cNvPr id="4" name="Group 15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pSpPr>
          <a:grpSpLocks/>
        </xdr:cNvGrpSpPr>
      </xdr:nvGrpSpPr>
      <xdr:grpSpPr bwMode="auto">
        <a:xfrm>
          <a:off x="3962400" y="7245350"/>
          <a:ext cx="13815332" cy="431346"/>
          <a:chOff x="17" y="843"/>
          <a:chExt cx="954" cy="27"/>
        </a:xfrm>
      </xdr:grpSpPr>
      <xdr:sp macro="" textlink="">
        <xdr:nvSpPr>
          <xdr:cNvPr id="5" name="Text Box 16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(17)</a:t>
            </a:r>
          </a:p>
        </xdr:txBody>
      </xdr:sp>
      <xdr:sp macro="" textlink="">
        <xdr:nvSpPr>
          <xdr:cNvPr id="6" name="Text Box 19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(17)</a:t>
            </a:r>
          </a:p>
        </xdr:txBody>
      </xdr:sp>
    </xdr:grpSp>
    <xdr:clientData/>
  </xdr:twoCellAnchor>
  <xdr:twoCellAnchor>
    <xdr:from>
      <xdr:col>10</xdr:col>
      <xdr:colOff>176893</xdr:colOff>
      <xdr:row>34</xdr:row>
      <xdr:rowOff>43543</xdr:rowOff>
    </xdr:from>
    <xdr:to>
      <xdr:col>12</xdr:col>
      <xdr:colOff>960275</xdr:colOff>
      <xdr:row>35</xdr:row>
      <xdr:rowOff>130663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 txBox="1">
          <a:spLocks noChangeArrowheads="1"/>
        </xdr:cNvSpPr>
      </xdr:nvSpPr>
      <xdr:spPr bwMode="auto">
        <a:xfrm>
          <a:off x="9388929" y="7282543"/>
          <a:ext cx="2878882" cy="2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</a:t>
          </a:r>
        </a:p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000">
              <a:effectLst/>
              <a:latin typeface="+mn-lt"/>
              <a:ea typeface="+mn-ea"/>
              <a:cs typeface="+mn-cs"/>
            </a:rPr>
            <a:t>Firma</a:t>
          </a:r>
          <a:r>
            <a:rPr lang="es-E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  <xdr:oneCellAnchor>
    <xdr:from>
      <xdr:col>6</xdr:col>
      <xdr:colOff>789214</xdr:colOff>
      <xdr:row>13</xdr:row>
      <xdr:rowOff>54428</xdr:rowOff>
    </xdr:from>
    <xdr:ext cx="9312908" cy="1469954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29040AC-5798-40E8-882B-333E7DEBE7FF}"/>
            </a:ext>
          </a:extLst>
        </xdr:cNvPr>
        <xdr:cNvSpPr/>
      </xdr:nvSpPr>
      <xdr:spPr>
        <a:xfrm>
          <a:off x="6789964" y="3279321"/>
          <a:ext cx="9312908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NO</a:t>
          </a:r>
          <a:r>
            <a:rPr lang="es-ES" sz="8800" b="0" cap="none" spc="0" baseline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 APLICA</a:t>
          </a:r>
          <a:endParaRPr lang="es-ES" sz="88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136071</xdr:colOff>
      <xdr:row>1</xdr:row>
      <xdr:rowOff>95250</xdr:rowOff>
    </xdr:from>
    <xdr:ext cx="571500" cy="493256"/>
    <xdr:pic>
      <xdr:nvPicPr>
        <xdr:cNvPr id="9" name="Imagen 8">
          <a:extLst>
            <a:ext uri="{FF2B5EF4-FFF2-40B4-BE49-F238E27FC236}">
              <a16:creationId xmlns:a16="http://schemas.microsoft.com/office/drawing/2014/main" id="{7B8C7BFE-C7D6-4E9B-81DF-049159E8E1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299357"/>
          <a:ext cx="571500" cy="4932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36</xdr:row>
      <xdr:rowOff>10593</xdr:rowOff>
    </xdr:from>
    <xdr:to>
      <xdr:col>12</xdr:col>
      <xdr:colOff>695800</xdr:colOff>
      <xdr:row>37</xdr:row>
      <xdr:rowOff>141940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>
          <a:grpSpLocks/>
        </xdr:cNvGrpSpPr>
      </xdr:nvGrpSpPr>
      <xdr:grpSpPr bwMode="auto">
        <a:xfrm>
          <a:off x="212725" y="6725718"/>
          <a:ext cx="13332300" cy="312322"/>
          <a:chOff x="17" y="843"/>
          <a:chExt cx="954" cy="27"/>
        </a:xfrm>
      </xdr:grpSpPr>
      <xdr:sp macro="" textlink="">
        <xdr:nvSpPr>
          <xdr:cNvPr id="3" name="Text Box 16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" y="843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(14)</a:t>
            </a:r>
          </a:p>
        </xdr:txBody>
      </xdr:sp>
      <xdr:sp macro="" textlink="">
        <xdr:nvSpPr>
          <xdr:cNvPr id="6" name="Text Box 19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Firma</a:t>
            </a: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(14)</a:t>
            </a:r>
          </a:p>
        </xdr:txBody>
      </xdr:sp>
    </xdr:grpSp>
    <xdr:clientData/>
  </xdr:twoCellAnchor>
  <xdr:twoCellAnchor editAs="oneCell">
    <xdr:from>
      <xdr:col>1</xdr:col>
      <xdr:colOff>52917</xdr:colOff>
      <xdr:row>1</xdr:row>
      <xdr:rowOff>42334</xdr:rowOff>
    </xdr:from>
    <xdr:to>
      <xdr:col>1</xdr:col>
      <xdr:colOff>834117</xdr:colOff>
      <xdr:row>2</xdr:row>
      <xdr:rowOff>40150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42" y="118534"/>
          <a:ext cx="781200" cy="769341"/>
        </a:xfrm>
        <a:prstGeom prst="rect">
          <a:avLst/>
        </a:prstGeom>
      </xdr:spPr>
    </xdr:pic>
    <xdr:clientData/>
  </xdr:twoCellAnchor>
  <xdr:twoCellAnchor>
    <xdr:from>
      <xdr:col>3</xdr:col>
      <xdr:colOff>631825</xdr:colOff>
      <xdr:row>36</xdr:row>
      <xdr:rowOff>48693</xdr:rowOff>
    </xdr:from>
    <xdr:to>
      <xdr:col>5</xdr:col>
      <xdr:colOff>489331</xdr:colOff>
      <xdr:row>37</xdr:row>
      <xdr:rowOff>145338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 txBox="1">
          <a:spLocks noChangeArrowheads="1"/>
        </xdr:cNvSpPr>
      </xdr:nvSpPr>
      <xdr:spPr bwMode="auto">
        <a:xfrm>
          <a:off x="3613150" y="6763818"/>
          <a:ext cx="2753106" cy="2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00">
              <a:effectLst/>
              <a:latin typeface="+mn-lt"/>
              <a:ea typeface="+mn-ea"/>
              <a:cs typeface="+mn-cs"/>
            </a:rPr>
            <a:t>Firma</a:t>
          </a:r>
          <a:r>
            <a:rPr lang="es-E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(14)</a:t>
          </a:r>
        </a:p>
      </xdr:txBody>
    </xdr:sp>
    <xdr:clientData/>
  </xdr:twoCellAnchor>
  <xdr:twoCellAnchor>
    <xdr:from>
      <xdr:col>7</xdr:col>
      <xdr:colOff>898525</xdr:colOff>
      <xdr:row>36</xdr:row>
      <xdr:rowOff>48693</xdr:rowOff>
    </xdr:from>
    <xdr:to>
      <xdr:col>9</xdr:col>
      <xdr:colOff>756031</xdr:colOff>
      <xdr:row>37</xdr:row>
      <xdr:rowOff>145338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 txBox="1">
          <a:spLocks noChangeArrowheads="1"/>
        </xdr:cNvSpPr>
      </xdr:nvSpPr>
      <xdr:spPr bwMode="auto">
        <a:xfrm>
          <a:off x="8299450" y="6763818"/>
          <a:ext cx="2753106" cy="2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000">
              <a:effectLst/>
              <a:latin typeface="+mn-lt"/>
              <a:ea typeface="+mn-ea"/>
              <a:cs typeface="+mn-cs"/>
            </a:rPr>
            <a:t>Firma</a:t>
          </a:r>
          <a:r>
            <a:rPr lang="es-E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(14)</a:t>
          </a:r>
        </a:p>
      </xdr:txBody>
    </xdr:sp>
    <xdr:clientData/>
  </xdr:twoCellAnchor>
  <xdr:oneCellAnchor>
    <xdr:from>
      <xdr:col>2</xdr:col>
      <xdr:colOff>1238250</xdr:colOff>
      <xdr:row>14</xdr:row>
      <xdr:rowOff>76200</xdr:rowOff>
    </xdr:from>
    <xdr:ext cx="9312908" cy="1469954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D1103F5-4B0E-4DC9-86C3-28D8EFA5DF5C}"/>
            </a:ext>
          </a:extLst>
        </xdr:cNvPr>
        <xdr:cNvSpPr/>
      </xdr:nvSpPr>
      <xdr:spPr>
        <a:xfrm>
          <a:off x="2771775" y="2762250"/>
          <a:ext cx="9312908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NO</a:t>
          </a:r>
          <a:r>
            <a:rPr lang="es-ES" sz="8800" b="0" cap="none" spc="0" baseline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 APLICA</a:t>
          </a:r>
          <a:endParaRPr lang="es-ES" sz="88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129117</xdr:colOff>
      <xdr:row>1</xdr:row>
      <xdr:rowOff>137584</xdr:rowOff>
    </xdr:from>
    <xdr:ext cx="623358" cy="548216"/>
    <xdr:pic>
      <xdr:nvPicPr>
        <xdr:cNvPr id="11" name="Imagen 10">
          <a:extLst>
            <a:ext uri="{FF2B5EF4-FFF2-40B4-BE49-F238E27FC236}">
              <a16:creationId xmlns:a16="http://schemas.microsoft.com/office/drawing/2014/main" id="{96AB11CF-8A9C-4A07-B69F-681983BF43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42" y="213784"/>
          <a:ext cx="623358" cy="54821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95127\Desktop\2016\procedimientos%202016\&#160;\respaldo\ARCHIVOS%20FAIS\Copia%20de%20Direccionamiento_2015_me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50;blica\2003\DCCOA-5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Ernesto\CP%20ERNESTO\Jesus\ZINACANTEPEC%20OK\M%20ZINACANTEPEC%20OK\M%20ZINACANTEPE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FED05\D\CLAUDIA\REALES-PPTO\REL9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NICIPIOS%20REALIZADOS\CALCULO%20DE%20ISR\CALCULO%20DE%20IMPUESTO%20ISR.AYAPAN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r%20A.%20Enr&#237;quez%20Espinosa\ARCHIVO%20PARA%20C.P.%20LUCERO%20XIMO\C.P%202013%2018%20LUCERO%20XIMO\TESCI%202013%20%201%20COMPLETO\COBAEM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1\Cuentapublica\Marisol%20Mart&#237;nez%20Cruz\Hoja%20de%20c&#225;lculo%20en%20C:%20Documents%20and%20Settings%20Administrador%20Mis%20documentos%20CTA.%20PUB.%20ESTATAL%202005%20ORGANISMOS%20PATHY%20AA_CUADROS%20SRYTVM.doc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ARCHIVO%20PARA%20C.P.%20LUCERO%20XIMO\2015-------CUENTA%20PUBLICA%20%202014\1.%20FIDEICOMISO%20C3%20%202014\COBAEM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o\Desktop\INGENIA\Mapa%20mexico%20estadistico%20estad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FERNANDO1_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AA2009\CUADROS%202009\I.-%20EDUCACI&#211;N\COBAE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6625\AppData\Local\Microsoft\Windows\INetCache\Content.Outlook\E4EFEYH9\CUENTA%20P&#218;BLICA%202016\IGISPEM\ARCHIVO%20PARA%20C.P.%20LUCERO%20XIMO\C.P%202013%2018%20LUCERO%20XIMO\TESCI%202013%20%201%20COMPLETO\COBAEM20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7019\Desktop\CTA.PUBLICA%2013\VALLE%20DE%20CHALC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UNICIPIOS%20REALIZADOS\CALCULO%20DE%20ISR\CALCULO%20DE%20IMPUESTO%20ISR.AYAPANG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ocuments\03.-%20E-R\12.-%20Historico_PAA-Rv02.C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3\V%20Informe%20de%20Gobierno\V%20Informe%20de%20Gobierno%20(Cifras%20Agosto)linea+60%20Burs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2008\CUADROS%202008\I.-%20EDUCACI&#211;N\COBAE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ocuments\03.-%20E-R\Seguimiento_PAA-Rv02.xlsx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r%20A.%20Enr&#237;quez%20Espinosa\COBAEM20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03539433\Desktop\WORKMAP%20125%20MUNICIPIO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Mis%20documentos\PATY%20ZAMORA\AA%20CUENTAS%20P&#218;BLICAS\2008\CUADROS%202008\I.-%20EDUCACI&#211;N\COBAE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Mis%20documentos\PATY%20ZAMORA\AA%20CUENTAS%20P&#218;BLICAS\AA2009\CUADROS%202009\I.-%20EDUCACI&#211;N\COBA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  <sheetName val="Conclusiones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9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LISTAS 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STADOS"/>
      <sheetName val="Hoja3"/>
      <sheetName val="Z. PUEBLA"/>
      <sheetName val="Hoja7"/>
      <sheetName val="t zonas"/>
      <sheetName val="tabla anños"/>
      <sheetName val="Hoja1"/>
      <sheetName val="Hoja8"/>
    </sheetNames>
    <sheetDataSet>
      <sheetData sheetId="0">
        <row r="1">
          <cell r="B1" t="str">
            <v>Puebla</v>
          </cell>
          <cell r="C1" t="str">
            <v>Veracruz</v>
          </cell>
          <cell r="I1" t="str">
            <v>Hidalgo</v>
          </cell>
          <cell r="J1" t="str">
            <v>Edo. Mexico</v>
          </cell>
        </row>
        <row r="2">
          <cell r="A2" t="str">
            <v>Bueno</v>
          </cell>
        </row>
        <row r="3">
          <cell r="A3" t="str">
            <v>Regular</v>
          </cell>
        </row>
        <row r="4">
          <cell r="A4" t="str">
            <v>Malo</v>
          </cell>
        </row>
      </sheetData>
      <sheetData sheetId="1">
        <row r="18">
          <cell r="U18" t="str">
            <v>Bueno</v>
          </cell>
        </row>
        <row r="19">
          <cell r="U19" t="str">
            <v>Bueno</v>
          </cell>
        </row>
        <row r="23">
          <cell r="U23" t="str">
            <v>Bueno</v>
          </cell>
        </row>
        <row r="26">
          <cell r="U26" t="str">
            <v>Bueno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  <sheetName val="EDO_POS_FINAN"/>
      <sheetName val="EDO_MOD_AL_PATRIMONIO"/>
      <sheetName val="COMP_EGR_X_CAP"/>
      <sheetName val="AVANCE_OPERATIVO"/>
      <sheetName val="Hoja2_(3)"/>
      <sheetName val="Hoja2_(2)"/>
      <sheetName val="COMP_INGRESOS_(2006)"/>
      <sheetName val="FLUJO_DE_EFECTIVO_(2)"/>
      <sheetName val="COMP_INGRESOS_(2007)"/>
      <sheetName val="PLAZAS_(2)"/>
      <sheetName val="%_DE_OPERACION"/>
      <sheetName val="ESTADÍSTICA_(2)"/>
      <sheetName val="Hoja2_(4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listado"/>
      <sheetName val="mapa"/>
      <sheetName val="odas"/>
      <sheetName val="Control"/>
      <sheetName val="clik"/>
      <sheetName val="Hoja2"/>
      <sheetName val="obra"/>
      <sheetName val="financiera"/>
      <sheetName val="patrimonial"/>
      <sheetName val="desempeño"/>
      <sheetName val="solventaciones"/>
      <sheetName val="programa"/>
      <sheetName val="obra mpos."/>
    </sheetNames>
    <sheetDataSet>
      <sheetData sheetId="0" refreshError="1"/>
      <sheetData sheetId="1" refreshError="1"/>
      <sheetData sheetId="2">
        <row r="3">
          <cell r="S3" t="str">
            <v>Huixquilucan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ig)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nfig"/>
      <sheetName val="dashboard"/>
    </sheetNames>
    <sheetDataSet>
      <sheetData sheetId="0">
        <row r="3">
          <cell r="AF3" t="str">
            <v>Freeform 685</v>
          </cell>
        </row>
      </sheetData>
      <sheetData sheetId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o"/>
      <sheetName val="une"/>
      <sheetName val="Presupuesto"/>
      <sheetName val="paf historico"/>
      <sheetName val="entrantes"/>
      <sheetName val="ESTATAL"/>
      <sheetName val="programa"/>
      <sheetName val="habitantes"/>
      <sheetName val="10 PRINCIPALES"/>
      <sheetName val="125 MUNICIPIOS"/>
    </sheetNames>
    <sheetDataSet>
      <sheetData sheetId="0">
        <row r="2">
          <cell r="B2" t="str">
            <v>Acambay de Ruíz Castañeda</v>
          </cell>
          <cell r="C2" t="str">
            <v>MARIBEL ALCANTARA NUÑEZ</v>
          </cell>
          <cell r="D2" t="str">
            <v>pri</v>
          </cell>
          <cell r="E2" t="str">
            <v>Acambay_de_Ruíz_Castañeda</v>
          </cell>
        </row>
        <row r="3">
          <cell r="B3" t="str">
            <v>Acolman</v>
          </cell>
          <cell r="C3" t="str">
            <v>RIGOBERTO CORTES MELGOZA</v>
          </cell>
          <cell r="D3" t="str">
            <v>pt alianza morena</v>
          </cell>
          <cell r="E3" t="str">
            <v>Acolman</v>
          </cell>
        </row>
        <row r="4">
          <cell r="B4" t="str">
            <v>Aculco</v>
          </cell>
          <cell r="C4" t="str">
            <v>JORGE ALFREDO OSORNIO VICTORIA</v>
          </cell>
          <cell r="D4" t="str">
            <v>pan pri prd</v>
          </cell>
          <cell r="E4" t="str">
            <v>Aculco</v>
          </cell>
        </row>
        <row r="5">
          <cell r="B5" t="str">
            <v>Almoloya de Alquisiras</v>
          </cell>
          <cell r="C5" t="str">
            <v>LEOPOLDO DOMINGUEZ FLORES</v>
          </cell>
          <cell r="D5" t="str">
            <v>pan pri prd</v>
          </cell>
          <cell r="E5" t="str">
            <v>Almoloya_de_Alquisiras</v>
          </cell>
        </row>
        <row r="6">
          <cell r="B6" t="str">
            <v>Almoloya de Juárez</v>
          </cell>
          <cell r="C6" t="str">
            <v>OSCAR SANCHEZ GARCIA</v>
          </cell>
          <cell r="D6" t="str">
            <v>pri</v>
          </cell>
          <cell r="E6" t="str">
            <v>Almoloya_de_Juárez</v>
          </cell>
        </row>
        <row r="7">
          <cell r="B7" t="str">
            <v>Almoloya del Río</v>
          </cell>
          <cell r="C7" t="str">
            <v>ESMERALDA GONZALEZ LAGUNAS</v>
          </cell>
          <cell r="D7" t="str">
            <v>verde</v>
          </cell>
          <cell r="E7" t="str">
            <v>Almoloya_del_Río</v>
          </cell>
        </row>
        <row r="8">
          <cell r="B8" t="str">
            <v>Amanalco</v>
          </cell>
          <cell r="C8" t="str">
            <v>MARIA ELENA MARTINEZ ROBLES</v>
          </cell>
          <cell r="D8" t="str">
            <v>movimiento ciudadano</v>
          </cell>
          <cell r="E8" t="str">
            <v>Amanalco</v>
          </cell>
        </row>
        <row r="9">
          <cell r="B9" t="str">
            <v>Amatepec</v>
          </cell>
          <cell r="C9" t="str">
            <v>OBED SANTOS ROJO</v>
          </cell>
          <cell r="D9" t="str">
            <v>pan pri prd</v>
          </cell>
          <cell r="E9" t="str">
            <v>Amatepec</v>
          </cell>
        </row>
        <row r="10">
          <cell r="B10" t="str">
            <v>Amecameca</v>
          </cell>
          <cell r="C10" t="str">
            <v>IVETTE TOPETE GARCIA</v>
          </cell>
          <cell r="D10" t="str">
            <v>pri</v>
          </cell>
          <cell r="E10" t="str">
            <v>Amecameca</v>
          </cell>
        </row>
        <row r="11">
          <cell r="B11" t="str">
            <v>Apaxco</v>
          </cell>
          <cell r="C11" t="str">
            <v>JESUS GASPAR MONTIEL RODRIGUEZ</v>
          </cell>
          <cell r="D11" t="str">
            <v>fuerza mexico</v>
          </cell>
          <cell r="E11" t="str">
            <v>Apaxco</v>
          </cell>
        </row>
        <row r="12">
          <cell r="B12" t="str">
            <v>Atenco</v>
          </cell>
          <cell r="C12" t="str">
            <v>TALIA CITLALI CRUZ SANCHEZ</v>
          </cell>
          <cell r="D12" t="str">
            <v>pt alianza morena</v>
          </cell>
          <cell r="E12" t="str">
            <v>Atenco</v>
          </cell>
        </row>
        <row r="13">
          <cell r="B13" t="str">
            <v>Atizapán</v>
          </cell>
          <cell r="C13" t="str">
            <v>ISAAC REYES SALAZAR</v>
          </cell>
          <cell r="D13" t="str">
            <v>pri</v>
          </cell>
          <cell r="E13" t="str">
            <v>Atizapán</v>
          </cell>
        </row>
        <row r="14">
          <cell r="B14" t="str">
            <v>Atizapán de Zaragoza</v>
          </cell>
          <cell r="C14" t="str">
            <v>PEDRO DAVID RODRÍGUEZ VILLEGAS</v>
          </cell>
          <cell r="D14" t="str">
            <v>pan pri prd</v>
          </cell>
          <cell r="E14" t="str">
            <v>Atizapán_de_Zaragoza</v>
          </cell>
        </row>
        <row r="15">
          <cell r="B15" t="str">
            <v>Atlacomulco</v>
          </cell>
          <cell r="C15" t="str">
            <v>MARISOL DEL SOCORRO ARIAS FLORES</v>
          </cell>
          <cell r="D15" t="str">
            <v>pan pri prd</v>
          </cell>
          <cell r="E15" t="str">
            <v>Atlacomulco</v>
          </cell>
        </row>
        <row r="16">
          <cell r="B16" t="str">
            <v>Atlautla</v>
          </cell>
          <cell r="C16" t="str">
            <v>LUIS ENRIQUE VALENCIA VENEGAS</v>
          </cell>
          <cell r="D16" t="str">
            <v>pt alianza morena</v>
          </cell>
          <cell r="E16" t="str">
            <v>Atlautla</v>
          </cell>
        </row>
        <row r="17">
          <cell r="B17" t="str">
            <v>Axapusco</v>
          </cell>
          <cell r="C17" t="str">
            <v>MIRIAM CORONEL MENESES</v>
          </cell>
          <cell r="D17" t="str">
            <v>pri</v>
          </cell>
          <cell r="E17" t="str">
            <v>Axapusco</v>
          </cell>
        </row>
        <row r="18">
          <cell r="B18" t="str">
            <v>Ayapango</v>
          </cell>
          <cell r="C18" t="str">
            <v>RENE MARTIN VELAZQUEZ SORIANO</v>
          </cell>
          <cell r="D18" t="str">
            <v>prd</v>
          </cell>
          <cell r="E18" t="str">
            <v>Ayapango</v>
          </cell>
        </row>
        <row r="19">
          <cell r="B19" t="str">
            <v>Calimaya</v>
          </cell>
          <cell r="C19" t="str">
            <v>OSCAR HERNANDEZ MEZA</v>
          </cell>
          <cell r="D19" t="str">
            <v>pan pri prd</v>
          </cell>
          <cell r="E19" t="str">
            <v>Calimaya</v>
          </cell>
        </row>
        <row r="20">
          <cell r="B20" t="str">
            <v>Capulhuac</v>
          </cell>
          <cell r="C20" t="str">
            <v>CASIMIRO EMMANUEL ALVARADO DIAZ</v>
          </cell>
          <cell r="D20" t="str">
            <v>pri</v>
          </cell>
          <cell r="E20" t="str">
            <v>Capulhuac</v>
          </cell>
        </row>
        <row r="21">
          <cell r="B21" t="str">
            <v>Chalco</v>
          </cell>
          <cell r="C21" t="str">
            <v>JOSE MIGUEL GUTIERREZ MORALES</v>
          </cell>
          <cell r="D21" t="str">
            <v>pt alianza morena</v>
          </cell>
          <cell r="E21" t="str">
            <v>Chalco</v>
          </cell>
        </row>
        <row r="22">
          <cell r="B22" t="str">
            <v>Chapa de Mota</v>
          </cell>
          <cell r="C22" t="str">
            <v>ANICETO PASTOR CRUZ GARCÍA</v>
          </cell>
          <cell r="D22" t="str">
            <v>pan pri prd</v>
          </cell>
          <cell r="E22" t="str">
            <v>Chapa_de_Mota</v>
          </cell>
        </row>
        <row r="23">
          <cell r="B23" t="str">
            <v>Chapultepec</v>
          </cell>
          <cell r="C23" t="str">
            <v>LAURA AMALIA GONZALEZ MARTINEZ</v>
          </cell>
          <cell r="D23" t="str">
            <v>pan pri prd</v>
          </cell>
          <cell r="E23" t="str">
            <v>Chapultepec</v>
          </cell>
        </row>
        <row r="24">
          <cell r="B24" t="str">
            <v>Chiautla</v>
          </cell>
          <cell r="C24" t="str">
            <v>MARICELA MELO ROJAS</v>
          </cell>
          <cell r="D24" t="str">
            <v>pri</v>
          </cell>
          <cell r="E24" t="str">
            <v>Chiautla</v>
          </cell>
        </row>
        <row r="25">
          <cell r="B25" t="str">
            <v>Chicoloapan</v>
          </cell>
          <cell r="C25" t="str">
            <v>NANCY JAZMIN GOMEZ VARGAS</v>
          </cell>
          <cell r="D25" t="str">
            <v>pt alianza morena</v>
          </cell>
          <cell r="E25" t="str">
            <v>Chicoloapan</v>
          </cell>
        </row>
        <row r="26">
          <cell r="B26" t="str">
            <v>Chiconcuac</v>
          </cell>
          <cell r="C26" t="str">
            <v>AGUSTINA CATALINA VELASCO VICUÑA</v>
          </cell>
          <cell r="D26" t="str">
            <v>pt alianza morena</v>
          </cell>
          <cell r="E26" t="str">
            <v>Chiconcuac</v>
          </cell>
        </row>
        <row r="27">
          <cell r="B27" t="str">
            <v>Chimalhuacán</v>
          </cell>
          <cell r="C27" t="str">
            <v>XOCHITL FLORES JIMENEZ</v>
          </cell>
          <cell r="D27" t="str">
            <v>pt alianza morena</v>
          </cell>
          <cell r="E27" t="str">
            <v>Chimalhuacán</v>
          </cell>
        </row>
        <row r="28">
          <cell r="B28" t="str">
            <v>Coacalco de Berriozábal</v>
          </cell>
          <cell r="C28" t="str">
            <v>DAVID SANCHEZ ISIDORO</v>
          </cell>
          <cell r="D28" t="str">
            <v>pan pri prd</v>
          </cell>
          <cell r="E28" t="str">
            <v>Coacalco_de_Berriozábal</v>
          </cell>
        </row>
        <row r="29">
          <cell r="B29" t="str">
            <v>Coatepec Harinas</v>
          </cell>
          <cell r="C29" t="str">
            <v>MARCO ANTONIO DIAZ JUAREZ</v>
          </cell>
          <cell r="D29" t="str">
            <v>pan pri prd</v>
          </cell>
          <cell r="E29" t="str">
            <v>Coatepec_Harinas</v>
          </cell>
        </row>
        <row r="30">
          <cell r="B30" t="str">
            <v>Cocotitlán</v>
          </cell>
          <cell r="C30" t="str">
            <v>FELIX GUZMAN FLORIN</v>
          </cell>
          <cell r="D30" t="str">
            <v>movimiento ciudadano</v>
          </cell>
          <cell r="E30" t="str">
            <v>Cocotitlán</v>
          </cell>
        </row>
        <row r="31">
          <cell r="B31" t="str">
            <v>Coyotepec</v>
          </cell>
          <cell r="C31" t="str">
            <v>ANDRES OSCAR MONTOYA MARTINEZ</v>
          </cell>
          <cell r="D31" t="str">
            <v>pt alianza morena</v>
          </cell>
          <cell r="E31" t="str">
            <v>Coyotepec</v>
          </cell>
        </row>
        <row r="32">
          <cell r="B32" t="str">
            <v>Cuautitlán</v>
          </cell>
          <cell r="C32" t="str">
            <v>ALDO LEDEZMA REYNA</v>
          </cell>
          <cell r="D32" t="str">
            <v>pan pri prd</v>
          </cell>
          <cell r="E32" t="str">
            <v>Cuautitlán</v>
          </cell>
        </row>
        <row r="33">
          <cell r="B33" t="str">
            <v>Cuautitlán Izcalli</v>
          </cell>
          <cell r="C33" t="str">
            <v>KARLA LETICIA FIESCO GARCIA</v>
          </cell>
          <cell r="D33" t="str">
            <v>pan pri prd</v>
          </cell>
          <cell r="E33" t="str">
            <v>Cuautitlán_Izcalli</v>
          </cell>
        </row>
        <row r="34">
          <cell r="B34" t="str">
            <v>Donato Guerra</v>
          </cell>
          <cell r="C34" t="str">
            <v>MARIA DEL CARMEN ALBARRAN GABRIEL</v>
          </cell>
          <cell r="D34" t="str">
            <v>pan pri prd</v>
          </cell>
          <cell r="E34" t="str">
            <v>Donato_Guerra</v>
          </cell>
        </row>
        <row r="35">
          <cell r="B35" t="str">
            <v>Ecatepec de Morelos</v>
          </cell>
          <cell r="C35" t="str">
            <v>LUIS FERNANDO VILCHIS CONTRERAS</v>
          </cell>
          <cell r="D35" t="str">
            <v>pt alianza morena</v>
          </cell>
          <cell r="E35" t="str">
            <v>Ecatepec_de_Morelos</v>
          </cell>
        </row>
        <row r="36">
          <cell r="B36" t="str">
            <v>Ecatzingo</v>
          </cell>
          <cell r="C36" t="str">
            <v>REBECA PEREZ MARTINEZ</v>
          </cell>
          <cell r="D36" t="str">
            <v>pri</v>
          </cell>
          <cell r="E36" t="str">
            <v>Ecatzingo</v>
          </cell>
        </row>
        <row r="37">
          <cell r="B37" t="str">
            <v>El Oro</v>
          </cell>
          <cell r="C37" t="str">
            <v>RUTH SALAZAR GARCÍA</v>
          </cell>
          <cell r="D37" t="str">
            <v>pri</v>
          </cell>
          <cell r="E37" t="str">
            <v>El_Oro</v>
          </cell>
        </row>
        <row r="38">
          <cell r="B38" t="str">
            <v>Huehuetoca</v>
          </cell>
          <cell r="C38" t="str">
            <v>MILTON CASTAÑEDA DIAZ</v>
          </cell>
          <cell r="D38" t="str">
            <v>pan pri prd</v>
          </cell>
          <cell r="E38" t="str">
            <v>Huehuetoca</v>
          </cell>
        </row>
        <row r="39">
          <cell r="B39" t="str">
            <v>Hueypoxtla</v>
          </cell>
          <cell r="C39" t="str">
            <v>DIEGO VARGAS COLIN</v>
          </cell>
          <cell r="D39" t="str">
            <v>pri</v>
          </cell>
          <cell r="E39" t="str">
            <v>Hueypoxtla</v>
          </cell>
        </row>
        <row r="40">
          <cell r="B40" t="str">
            <v>Huixquilucan</v>
          </cell>
          <cell r="C40" t="str">
            <v>ROMINA CONTRERAS CARRASCO</v>
          </cell>
          <cell r="D40" t="str">
            <v>pan</v>
          </cell>
          <cell r="E40" t="str">
            <v>Huixquilucan</v>
          </cell>
        </row>
        <row r="41">
          <cell r="B41" t="str">
            <v>Isidro Fabela</v>
          </cell>
          <cell r="C41" t="str">
            <v>ASTRID ANITA DAVILA ORDOÑEZ</v>
          </cell>
          <cell r="D41" t="str">
            <v>pri</v>
          </cell>
          <cell r="E41" t="str">
            <v>Isidro_Fabela</v>
          </cell>
        </row>
        <row r="42">
          <cell r="B42" t="str">
            <v>Ixtapaluca</v>
          </cell>
          <cell r="C42" t="str">
            <v>FELIPE RAFAEL ARVIZU DE LA LUZ</v>
          </cell>
          <cell r="D42" t="str">
            <v>pt alianza morena</v>
          </cell>
          <cell r="E42" t="str">
            <v>Ixtapaluca</v>
          </cell>
        </row>
        <row r="43">
          <cell r="B43" t="str">
            <v>Ixtapan de la Sal</v>
          </cell>
          <cell r="C43" t="str">
            <v>EDGAR MISAEL OCAMPO AYALA</v>
          </cell>
          <cell r="D43" t="str">
            <v>pt alianza morena</v>
          </cell>
          <cell r="E43" t="str">
            <v>Ixtapan_de_la_Sal</v>
          </cell>
        </row>
        <row r="44">
          <cell r="B44" t="str">
            <v>Ixtapan del Oro</v>
          </cell>
          <cell r="C44" t="str">
            <v>BENIGNO ARROYO BAUTISTA</v>
          </cell>
          <cell r="D44" t="str">
            <v>pt alianza morena</v>
          </cell>
          <cell r="E44" t="str">
            <v>Ixtapan_del_Oro</v>
          </cell>
        </row>
        <row r="45">
          <cell r="B45" t="str">
            <v>Ixtlahuaca</v>
          </cell>
          <cell r="C45" t="str">
            <v>ABUZEID LOZANO CASTAÑEDA</v>
          </cell>
          <cell r="D45" t="str">
            <v>pan pri prd</v>
          </cell>
          <cell r="E45" t="str">
            <v>Ixtlahuaca</v>
          </cell>
        </row>
        <row r="46">
          <cell r="B46" t="str">
            <v>Jaltenco</v>
          </cell>
          <cell r="C46" t="str">
            <v>MARIA DEL ROSARIO PAYNE ISLAS</v>
          </cell>
          <cell r="D46" t="str">
            <v>morena</v>
          </cell>
          <cell r="E46" t="str">
            <v>Jaltenco</v>
          </cell>
        </row>
        <row r="47">
          <cell r="B47" t="str">
            <v>Jilotepec</v>
          </cell>
          <cell r="C47" t="str">
            <v>RODOLFO NOGUES BARAJAS</v>
          </cell>
          <cell r="D47" t="str">
            <v>pan pri prd</v>
          </cell>
          <cell r="E47" t="str">
            <v>Jilotepec</v>
          </cell>
        </row>
        <row r="48">
          <cell r="B48" t="str">
            <v>Jilotzingo</v>
          </cell>
          <cell r="C48" t="str">
            <v>ANA TERESA CASAS GONZALEZ</v>
          </cell>
          <cell r="D48" t="str">
            <v>pri</v>
          </cell>
          <cell r="E48" t="str">
            <v>Jilotzingo</v>
          </cell>
        </row>
        <row r="49">
          <cell r="B49" t="str">
            <v>Jiquipilco</v>
          </cell>
          <cell r="C49" t="str">
            <v>FELIPE DE JESUS SANCHEZ DAVILA</v>
          </cell>
          <cell r="D49" t="str">
            <v>pan pri prd</v>
          </cell>
          <cell r="E49" t="str">
            <v>Jiquipilco</v>
          </cell>
        </row>
        <row r="50">
          <cell r="B50" t="str">
            <v>Jocotitlán</v>
          </cell>
          <cell r="C50" t="str">
            <v>JOSE JESUS CEDILLO GONZALEZ</v>
          </cell>
          <cell r="D50" t="str">
            <v>pri</v>
          </cell>
          <cell r="E50" t="str">
            <v>Jocotitlán</v>
          </cell>
        </row>
        <row r="51">
          <cell r="B51" t="str">
            <v>Joquicingo</v>
          </cell>
          <cell r="C51" t="str">
            <v>RAUSEL CERVANTES HUERTAS</v>
          </cell>
          <cell r="D51" t="str">
            <v>verde</v>
          </cell>
          <cell r="E51" t="str">
            <v>Joquicingo</v>
          </cell>
        </row>
        <row r="52">
          <cell r="B52" t="str">
            <v>Juchitepec</v>
          </cell>
          <cell r="C52" t="str">
            <v>MARISOL NAVA LINARES</v>
          </cell>
          <cell r="D52" t="str">
            <v>pri</v>
          </cell>
          <cell r="E52" t="str">
            <v>Juchitepec</v>
          </cell>
        </row>
        <row r="53">
          <cell r="B53" t="str">
            <v>La Paz</v>
          </cell>
          <cell r="C53" t="str">
            <v>CRISTINA GONZALEZ CRUZ</v>
          </cell>
          <cell r="D53" t="str">
            <v>pan pri prd</v>
          </cell>
          <cell r="E53" t="str">
            <v>La_Paz</v>
          </cell>
        </row>
        <row r="54">
          <cell r="B54" t="str">
            <v>Lerma</v>
          </cell>
          <cell r="C54" t="str">
            <v>MIGUEL ANGEL RAMIREZ PONCE</v>
          </cell>
          <cell r="D54" t="str">
            <v>pri</v>
          </cell>
          <cell r="E54" t="str">
            <v>Lerma</v>
          </cell>
        </row>
        <row r="55">
          <cell r="B55" t="str">
            <v>Luvianos</v>
          </cell>
          <cell r="C55" t="str">
            <v>ROSA MARIA GARDUÑO CIENFUEGOS</v>
          </cell>
          <cell r="D55" t="str">
            <v>pan pri prd</v>
          </cell>
          <cell r="E55" t="str">
            <v>Luvianos</v>
          </cell>
        </row>
        <row r="56">
          <cell r="B56" t="str">
            <v>Malinalco</v>
          </cell>
          <cell r="C56" t="str">
            <v>JUAN ANTONIO MENDOZA PEDROZA</v>
          </cell>
          <cell r="D56" t="str">
            <v>verde</v>
          </cell>
          <cell r="E56" t="str">
            <v>Malinalco</v>
          </cell>
        </row>
        <row r="57">
          <cell r="B57" t="str">
            <v>Melchor Ocampo</v>
          </cell>
          <cell r="C57" t="str">
            <v>VICTORIA AURELIA VIQUEZ VEGA</v>
          </cell>
          <cell r="D57" t="str">
            <v>pt alianza morena</v>
          </cell>
          <cell r="E57" t="str">
            <v>Melchor_Ocampo</v>
          </cell>
        </row>
        <row r="58">
          <cell r="B58" t="str">
            <v>Metepec</v>
          </cell>
          <cell r="C58" t="str">
            <v>FERNANDO GUSTAVO FLORES FERNANDEZ</v>
          </cell>
          <cell r="D58" t="str">
            <v>pan pri prd</v>
          </cell>
          <cell r="E58" t="str">
            <v>Metepec</v>
          </cell>
        </row>
        <row r="59">
          <cell r="B59" t="str">
            <v>Mexicaltzingo</v>
          </cell>
          <cell r="C59" t="str">
            <v>ARIADNE SARAY BENITEZ ESPINOZA</v>
          </cell>
          <cell r="D59" t="str">
            <v>pan pri prd</v>
          </cell>
          <cell r="E59" t="str">
            <v>Mexicaltzingo</v>
          </cell>
        </row>
        <row r="60">
          <cell r="B60" t="str">
            <v>Morelos</v>
          </cell>
          <cell r="C60" t="str">
            <v>MIRIAM NANCY GARCIA ANTONIO</v>
          </cell>
          <cell r="D60" t="str">
            <v>pan pri prd</v>
          </cell>
          <cell r="E60" t="str">
            <v>Morelos</v>
          </cell>
        </row>
        <row r="61">
          <cell r="B61" t="str">
            <v>Naucalpan de Juárez</v>
          </cell>
          <cell r="C61" t="str">
            <v>ANGELICA MOYA MARIN</v>
          </cell>
          <cell r="D61" t="str">
            <v>pan pri prd</v>
          </cell>
          <cell r="E61" t="str">
            <v>Naucalpan_de_Juárez</v>
          </cell>
        </row>
        <row r="62">
          <cell r="B62" t="str">
            <v>Nextlalpan</v>
          </cell>
          <cell r="E62" t="str">
            <v>Nextlalpan</v>
          </cell>
        </row>
        <row r="63">
          <cell r="B63" t="str">
            <v>Nezahualcóyotl</v>
          </cell>
          <cell r="C63" t="str">
            <v>ADOLFO CERQUEDA REBOLLO</v>
          </cell>
          <cell r="D63" t="str">
            <v>pt alianza morena</v>
          </cell>
          <cell r="E63" t="str">
            <v>Nezahualcóyotl</v>
          </cell>
        </row>
        <row r="64">
          <cell r="B64" t="str">
            <v>Nicolás Romero</v>
          </cell>
          <cell r="C64" t="str">
            <v>ARMANDO NAVARRETE LOPEZ</v>
          </cell>
          <cell r="D64" t="str">
            <v>pt alianza morena</v>
          </cell>
          <cell r="E64" t="str">
            <v>Nicolás_Romero</v>
          </cell>
        </row>
        <row r="65">
          <cell r="B65" t="str">
            <v>Nopaltepec</v>
          </cell>
          <cell r="C65" t="str">
            <v>GUMARO WALDO LOPEZ</v>
          </cell>
          <cell r="D65" t="str">
            <v>pan</v>
          </cell>
          <cell r="E65" t="str">
            <v>Nopaltepec</v>
          </cell>
        </row>
        <row r="66">
          <cell r="B66" t="str">
            <v>Ocoyoacac</v>
          </cell>
          <cell r="C66" t="str">
            <v>SAMUEL VERDEJA RUIZ</v>
          </cell>
          <cell r="D66" t="str">
            <v>vede</v>
          </cell>
          <cell r="E66" t="str">
            <v>Ocoyoacac</v>
          </cell>
        </row>
        <row r="67">
          <cell r="B67" t="str">
            <v>Ocuilan</v>
          </cell>
          <cell r="C67" t="str">
            <v>EMILIO ARRIAGA VILLA</v>
          </cell>
          <cell r="D67" t="str">
            <v>pes</v>
          </cell>
          <cell r="E67" t="str">
            <v>Ocuilan</v>
          </cell>
        </row>
        <row r="68">
          <cell r="B68" t="str">
            <v>Otumba</v>
          </cell>
          <cell r="C68" t="str">
            <v>HILARION CORONEL LEMUS</v>
          </cell>
          <cell r="D68" t="str">
            <v>pri</v>
          </cell>
          <cell r="E68" t="str">
            <v>Otumba</v>
          </cell>
        </row>
        <row r="69">
          <cell r="B69" t="str">
            <v>Otzoloapan</v>
          </cell>
          <cell r="C69" t="str">
            <v>YURENI NUÑEZ GARCIA</v>
          </cell>
          <cell r="D69" t="str">
            <v>pan pri prd</v>
          </cell>
          <cell r="E69" t="str">
            <v>Otzoloapan</v>
          </cell>
        </row>
        <row r="70">
          <cell r="B70" t="str">
            <v>Otzolotepec</v>
          </cell>
          <cell r="C70" t="str">
            <v>ERIKA SEVILLA ALVARADO</v>
          </cell>
          <cell r="D70" t="str">
            <v>pt alianza morena</v>
          </cell>
          <cell r="E70" t="str">
            <v>Otzolotepec</v>
          </cell>
        </row>
        <row r="71">
          <cell r="B71" t="str">
            <v>Ozumba</v>
          </cell>
          <cell r="C71" t="str">
            <v>VALENTIN MARTINEZ CASTILLO</v>
          </cell>
          <cell r="D71" t="str">
            <v>pt alianza morena</v>
          </cell>
          <cell r="E71" t="str">
            <v>Ozumba</v>
          </cell>
        </row>
        <row r="72">
          <cell r="B72" t="str">
            <v>Papalotla</v>
          </cell>
          <cell r="C72" t="str">
            <v>RODRIGO RUIZ MARTINEZ</v>
          </cell>
          <cell r="D72" t="str">
            <v>pt alianza morena</v>
          </cell>
          <cell r="E72" t="str">
            <v>Papalotla</v>
          </cell>
        </row>
        <row r="73">
          <cell r="B73" t="str">
            <v>Polotitlán</v>
          </cell>
          <cell r="C73" t="str">
            <v>TERESITA SANCHEZ BARCENA</v>
          </cell>
          <cell r="D73" t="str">
            <v>pan pri prd</v>
          </cell>
          <cell r="E73" t="str">
            <v>Polotitlán</v>
          </cell>
        </row>
        <row r="74">
          <cell r="B74" t="str">
            <v>Rayón</v>
          </cell>
          <cell r="C74" t="str">
            <v>ERICK VLADIMIR CEDILLO HINOJOSA</v>
          </cell>
          <cell r="D74" t="str">
            <v>pan pri prd</v>
          </cell>
          <cell r="E74" t="str">
            <v>Rayón</v>
          </cell>
        </row>
        <row r="75">
          <cell r="B75" t="str">
            <v>San Antonio la Isla</v>
          </cell>
          <cell r="C75" t="str">
            <v>LIZETH MARLENE SANDOVAL COLINDRES</v>
          </cell>
          <cell r="D75" t="str">
            <v>pan pri prd</v>
          </cell>
          <cell r="E75" t="str">
            <v>San_Antonio_la_Isla</v>
          </cell>
        </row>
        <row r="76">
          <cell r="B76" t="str">
            <v>San Felipe del Progreso</v>
          </cell>
          <cell r="C76" t="str">
            <v>JAVIER JERONIMO APOLONIO</v>
          </cell>
          <cell r="D76" t="str">
            <v>pan pri prd</v>
          </cell>
          <cell r="E76" t="str">
            <v>San_Felipe_del_Progreso</v>
          </cell>
        </row>
        <row r="77">
          <cell r="B77" t="str">
            <v>San José del Rincón</v>
          </cell>
          <cell r="C77" t="str">
            <v>ANA MARIA VAZQUEZ CARMONA</v>
          </cell>
          <cell r="D77" t="str">
            <v>pan pri prd</v>
          </cell>
          <cell r="E77" t="str">
            <v>San_José_del_Rincón</v>
          </cell>
        </row>
        <row r="78">
          <cell r="B78" t="str">
            <v>San Martín de las Pirámides</v>
          </cell>
          <cell r="C78" t="str">
            <v>ERIC RUIZ MEDINA</v>
          </cell>
          <cell r="D78" t="str">
            <v>pan</v>
          </cell>
          <cell r="E78" t="str">
            <v>San_Martín_de_las_Pirámides</v>
          </cell>
        </row>
        <row r="79">
          <cell r="B79" t="str">
            <v>San Mateo Atenco</v>
          </cell>
          <cell r="C79" t="str">
            <v>ANA AURORA MUÑIZ NEYRA</v>
          </cell>
          <cell r="D79" t="str">
            <v>pan pri prd</v>
          </cell>
          <cell r="E79" t="str">
            <v>San_Mateo_Atenco</v>
          </cell>
        </row>
        <row r="80">
          <cell r="B80" t="str">
            <v>San Simón de Guerrero</v>
          </cell>
          <cell r="C80" t="str">
            <v>SARA MORA DE JESUS</v>
          </cell>
          <cell r="D80" t="str">
            <v>pan pri prd</v>
          </cell>
          <cell r="E80" t="str">
            <v>San_Simón_de_Guerrero</v>
          </cell>
        </row>
        <row r="81">
          <cell r="B81" t="str">
            <v>Santo Tomás</v>
          </cell>
          <cell r="C81" t="str">
            <v>MARIA DEL ROSARIO MATIAS ESQUIVEL</v>
          </cell>
          <cell r="D81" t="str">
            <v>pan pri prd</v>
          </cell>
          <cell r="E81" t="str">
            <v>Santo_Tomás</v>
          </cell>
        </row>
        <row r="82">
          <cell r="B82" t="str">
            <v>Soyaniquilpan de Juárez</v>
          </cell>
          <cell r="C82" t="str">
            <v>JESUS ESPINOSA ARCINIEGA</v>
          </cell>
          <cell r="D82" t="str">
            <v>pan pri prd</v>
          </cell>
          <cell r="E82" t="str">
            <v>Soyaniquilpan_de_Juárez</v>
          </cell>
        </row>
        <row r="83">
          <cell r="B83" t="str">
            <v>Sultepec</v>
          </cell>
          <cell r="C83" t="str">
            <v>ANA MARIA VAZQUEZ CARMONA</v>
          </cell>
          <cell r="D83" t="str">
            <v>verde</v>
          </cell>
          <cell r="E83" t="str">
            <v>Sultepec</v>
          </cell>
        </row>
        <row r="84">
          <cell r="B84" t="str">
            <v>Tecámac</v>
          </cell>
          <cell r="C84" t="str">
            <v>MARIELA GUTIERREZ ESCALANTE</v>
          </cell>
          <cell r="D84" t="str">
            <v>pt alianza morena</v>
          </cell>
          <cell r="E84" t="str">
            <v>Tecámac</v>
          </cell>
        </row>
        <row r="85">
          <cell r="B85" t="str">
            <v>Tejupilco</v>
          </cell>
          <cell r="C85" t="str">
            <v>RIGOBERTO LOPEZ RIVERA</v>
          </cell>
          <cell r="D85" t="str">
            <v>pan pri prd</v>
          </cell>
          <cell r="E85" t="str">
            <v>Tejupilco</v>
          </cell>
        </row>
        <row r="86">
          <cell r="B86" t="str">
            <v>Temamatla</v>
          </cell>
          <cell r="C86" t="str">
            <v>JOSE ANTONIO VALLEJO GAMA</v>
          </cell>
          <cell r="D86" t="str">
            <v>rsp</v>
          </cell>
          <cell r="E86" t="str">
            <v>Temamatla</v>
          </cell>
        </row>
        <row r="87">
          <cell r="B87" t="str">
            <v>Temascalapa</v>
          </cell>
          <cell r="C87" t="str">
            <v>QUIRINO MENESES VIVALDO</v>
          </cell>
          <cell r="D87" t="str">
            <v>pan</v>
          </cell>
          <cell r="E87" t="str">
            <v>Temascalapa</v>
          </cell>
        </row>
        <row r="88">
          <cell r="B88" t="str">
            <v>Temascalcingo</v>
          </cell>
          <cell r="C88" t="str">
            <v>JOSE LUIS ESPINOZA NAVARRETE</v>
          </cell>
          <cell r="D88" t="str">
            <v>pan pri prd</v>
          </cell>
          <cell r="E88" t="str">
            <v>Temascalcingo</v>
          </cell>
        </row>
        <row r="89">
          <cell r="B89" t="str">
            <v>Temascaltepec</v>
          </cell>
          <cell r="C89" t="str">
            <v>CARLOS GONZALEZ BERRA</v>
          </cell>
          <cell r="D89" t="str">
            <v>pan pri prd</v>
          </cell>
          <cell r="E89" t="str">
            <v>Temascaltepec</v>
          </cell>
        </row>
        <row r="90">
          <cell r="B90" t="str">
            <v>Temoaya</v>
          </cell>
          <cell r="C90" t="str">
            <v>NELLY BRIGIDA RIVERA SANCHEZ</v>
          </cell>
          <cell r="D90" t="str">
            <v>pt alianza morena</v>
          </cell>
          <cell r="E90" t="str">
            <v>Temoaya</v>
          </cell>
        </row>
        <row r="91">
          <cell r="B91" t="str">
            <v>Tenancingo</v>
          </cell>
          <cell r="C91" t="str">
            <v>HECTOR GORDILLO SANCHEZ</v>
          </cell>
          <cell r="D91" t="str">
            <v>pan pri prd</v>
          </cell>
          <cell r="E91" t="str">
            <v>Tenancingo</v>
          </cell>
        </row>
        <row r="92">
          <cell r="B92" t="str">
            <v>Tenango del Aire</v>
          </cell>
          <cell r="C92" t="str">
            <v>ROBERTO AVILA VENTURA</v>
          </cell>
          <cell r="D92" t="str">
            <v>verde</v>
          </cell>
          <cell r="E92" t="str">
            <v>Tenango_del_Aire</v>
          </cell>
        </row>
        <row r="93">
          <cell r="B93" t="str">
            <v>Tenango del Valle</v>
          </cell>
          <cell r="C93" t="str">
            <v>ROBERTO BAUTISTA ARELLANO</v>
          </cell>
          <cell r="D93" t="str">
            <v>pt alianza morena</v>
          </cell>
          <cell r="E93" t="str">
            <v>Tenango_del_Valle</v>
          </cell>
        </row>
        <row r="94">
          <cell r="B94" t="str">
            <v>Teoloyucán</v>
          </cell>
          <cell r="C94" t="str">
            <v>JUAN CARLOS URIBE PADILLA</v>
          </cell>
          <cell r="D94" t="str">
            <v>pan pri prd</v>
          </cell>
          <cell r="E94" t="str">
            <v>Teoloyucán</v>
          </cell>
        </row>
        <row r="95">
          <cell r="B95" t="str">
            <v>Teotihuacán</v>
          </cell>
          <cell r="C95" t="str">
            <v>MARIO PAREDES DE LA TORRE</v>
          </cell>
          <cell r="D95" t="str">
            <v>pri</v>
          </cell>
          <cell r="E95" t="str">
            <v>Teotihuacán</v>
          </cell>
        </row>
        <row r="96">
          <cell r="B96" t="str">
            <v>Tepetlaoxtoc</v>
          </cell>
          <cell r="C96" t="str">
            <v>ISMAEL OLIVARES VAZQUEZ</v>
          </cell>
          <cell r="D96" t="str">
            <v>pri</v>
          </cell>
          <cell r="E96" t="str">
            <v>Tepetlaoxtoc</v>
          </cell>
        </row>
        <row r="97">
          <cell r="B97" t="str">
            <v>Tepetlixpa</v>
          </cell>
          <cell r="C97" t="str">
            <v>ABELARDO RODRIGUEZ GARCIA</v>
          </cell>
          <cell r="D97" t="str">
            <v>movimiento ciudadano</v>
          </cell>
          <cell r="E97" t="str">
            <v>Tepetlixpa</v>
          </cell>
        </row>
        <row r="98">
          <cell r="B98" t="str">
            <v>Tepotzotlán</v>
          </cell>
          <cell r="C98" t="str">
            <v>MARIA DE LOS ANGELES ZUPPA VILLEGAS</v>
          </cell>
          <cell r="D98" t="str">
            <v>movimiento ciudadano</v>
          </cell>
          <cell r="E98" t="str">
            <v>Tepotzotlán</v>
          </cell>
        </row>
        <row r="99">
          <cell r="B99" t="str">
            <v>Tequixquiac</v>
          </cell>
          <cell r="C99" t="str">
            <v>LUIS RAUL MENESES GARCIA</v>
          </cell>
          <cell r="D99" t="str">
            <v>fuerza mexico</v>
          </cell>
          <cell r="E99" t="str">
            <v>Tequixquiac</v>
          </cell>
        </row>
        <row r="100">
          <cell r="B100" t="str">
            <v>Texcaltitlán</v>
          </cell>
          <cell r="C100" t="str">
            <v>JAVIER LUJANO HUERTA</v>
          </cell>
          <cell r="D100" t="str">
            <v>pan pri prd</v>
          </cell>
          <cell r="E100" t="str">
            <v>Texcaltitlán</v>
          </cell>
        </row>
        <row r="101">
          <cell r="B101" t="str">
            <v>Texcalyacac</v>
          </cell>
          <cell r="C101" t="str">
            <v>XOCHITL MARIBEL RAMIREZ BERMEJO</v>
          </cell>
          <cell r="D101" t="str">
            <v>pri</v>
          </cell>
          <cell r="E101" t="str">
            <v>Texcalyacac</v>
          </cell>
        </row>
        <row r="102">
          <cell r="B102" t="str">
            <v>Texcoco</v>
          </cell>
          <cell r="C102" t="str">
            <v>SANDRA LUZ FALCON VENEGAS</v>
          </cell>
          <cell r="D102" t="str">
            <v>pt alianza morena</v>
          </cell>
          <cell r="E102" t="str">
            <v>Texcoco</v>
          </cell>
        </row>
        <row r="103">
          <cell r="B103" t="str">
            <v>Tezoyuca</v>
          </cell>
          <cell r="C103" t="str">
            <v>EDGAR URIEL MORALES AVILA</v>
          </cell>
          <cell r="D103" t="str">
            <v>pan</v>
          </cell>
          <cell r="E103" t="str">
            <v>Tezoyuca</v>
          </cell>
        </row>
        <row r="104">
          <cell r="B104" t="str">
            <v>Tianguistenco</v>
          </cell>
          <cell r="C104" t="str">
            <v>DIEGO ERIC MORENO VALLE</v>
          </cell>
          <cell r="D104" t="str">
            <v>pri</v>
          </cell>
          <cell r="E104" t="str">
            <v>Tianguistenco</v>
          </cell>
        </row>
        <row r="105">
          <cell r="B105" t="str">
            <v>Timilpan</v>
          </cell>
          <cell r="C105" t="str">
            <v>ISAIAS LUGO GARCIA</v>
          </cell>
          <cell r="D105" t="str">
            <v>pan pri prd</v>
          </cell>
          <cell r="E105" t="str">
            <v>Timilpan</v>
          </cell>
        </row>
        <row r="106">
          <cell r="B106" t="str">
            <v>Tlalmanalco</v>
          </cell>
          <cell r="C106" t="str">
            <v>ANA GABRIELA VELAZQUEZ QUINTERO</v>
          </cell>
          <cell r="D106" t="str">
            <v>pt alianza morena</v>
          </cell>
          <cell r="E106" t="str">
            <v>Tlalmanalco</v>
          </cell>
        </row>
        <row r="107">
          <cell r="B107" t="str">
            <v>Tlalnepantla de Baz</v>
          </cell>
          <cell r="C107" t="str">
            <v>MARCO ANTONIO RODRIGUEZ HURTADO</v>
          </cell>
          <cell r="D107" t="str">
            <v>pan pri prd</v>
          </cell>
          <cell r="E107" t="str">
            <v>Tlalnepantla_de_Baz</v>
          </cell>
        </row>
        <row r="108">
          <cell r="B108" t="str">
            <v>Tlatlaya</v>
          </cell>
          <cell r="C108" t="str">
            <v>CRISOFORO HERNANDEZ MENA</v>
          </cell>
          <cell r="D108" t="str">
            <v>pan pri prd</v>
          </cell>
          <cell r="E108" t="str">
            <v>Tlatlaya</v>
          </cell>
        </row>
        <row r="109">
          <cell r="B109" t="str">
            <v>Toluca</v>
          </cell>
          <cell r="C109" t="str">
            <v>RAYMUNDO EDGAR MARTINEZ CARBAJAL</v>
          </cell>
          <cell r="D109" t="str">
            <v>pan pri prd</v>
          </cell>
          <cell r="E109" t="str">
            <v>Toluca</v>
          </cell>
        </row>
        <row r="110">
          <cell r="B110" t="str">
            <v>Tonanitla</v>
          </cell>
          <cell r="C110" t="str">
            <v>MAURO MARTINEZ MARTINEZ</v>
          </cell>
          <cell r="D110" t="str">
            <v>pes</v>
          </cell>
          <cell r="E110" t="str">
            <v>Tonanitla</v>
          </cell>
        </row>
        <row r="111">
          <cell r="B111" t="str">
            <v>Tonatico</v>
          </cell>
          <cell r="C111" t="str">
            <v>EVELIA MARLEM AYALA SANCHEZ</v>
          </cell>
          <cell r="D111" t="str">
            <v xml:space="preserve">pan  </v>
          </cell>
          <cell r="E111" t="str">
            <v>Tonatico</v>
          </cell>
        </row>
        <row r="112">
          <cell r="B112" t="str">
            <v>Tultepec</v>
          </cell>
          <cell r="C112" t="str">
            <v>RAMON SERGIO LUNA CORTES</v>
          </cell>
          <cell r="D112" t="str">
            <v>pt alianza morena</v>
          </cell>
          <cell r="E112" t="str">
            <v>Tultepec</v>
          </cell>
        </row>
        <row r="113">
          <cell r="B113" t="str">
            <v>Tultitlán</v>
          </cell>
          <cell r="C113" t="str">
            <v>ELENA GARCIA MARTINEZ</v>
          </cell>
          <cell r="D113" t="str">
            <v>pt alianza morena</v>
          </cell>
          <cell r="E113" t="str">
            <v>Tultitlán</v>
          </cell>
        </row>
        <row r="114">
          <cell r="B114" t="str">
            <v>Valle de Bravo</v>
          </cell>
          <cell r="C114" t="str">
            <v>MICHELLE NUÑEZ PONCE</v>
          </cell>
          <cell r="D114" t="str">
            <v>pt alianza morena</v>
          </cell>
          <cell r="E114" t="str">
            <v>Valle_de_Bravo</v>
          </cell>
        </row>
        <row r="115">
          <cell r="B115" t="str">
            <v>Valle de Chalco Solidaridad</v>
          </cell>
          <cell r="C115" t="str">
            <v>ARMANDO GARCIA MENDEZ</v>
          </cell>
          <cell r="D115" t="str">
            <v>pt alianza morena</v>
          </cell>
          <cell r="E115" t="str">
            <v>Valle_de_Chalco_Solidaridad</v>
          </cell>
        </row>
        <row r="116">
          <cell r="B116" t="str">
            <v>Villa de Allende</v>
          </cell>
          <cell r="C116" t="str">
            <v>ARTURO PIÑA GARCIA</v>
          </cell>
          <cell r="D116" t="str">
            <v>pan pri prd</v>
          </cell>
          <cell r="E116" t="str">
            <v>Villa_de_Allende</v>
          </cell>
        </row>
        <row r="117">
          <cell r="B117" t="str">
            <v>Villa del Carbón</v>
          </cell>
          <cell r="C117" t="str">
            <v>ANDRI GUADALUPE CORREA RODRIGUEZ</v>
          </cell>
          <cell r="D117" t="str">
            <v>pri</v>
          </cell>
          <cell r="E117" t="str">
            <v>Villa_del_Carbón</v>
          </cell>
        </row>
        <row r="118">
          <cell r="B118" t="str">
            <v>Villa Guerrero</v>
          </cell>
          <cell r="C118" t="str">
            <v>FRANCISCO LUGO MILLAN</v>
          </cell>
          <cell r="D118" t="str">
            <v>movimiento ciudadano</v>
          </cell>
          <cell r="E118" t="str">
            <v>Villa_Guerrero</v>
          </cell>
        </row>
        <row r="119">
          <cell r="B119" t="str">
            <v>Villa Victoria</v>
          </cell>
          <cell r="C119" t="str">
            <v>MARIA LUISA CARMONA ALVARADO</v>
          </cell>
          <cell r="D119" t="str">
            <v>pan pri prd</v>
          </cell>
          <cell r="E119" t="str">
            <v>Villa Victoria</v>
          </cell>
        </row>
        <row r="120">
          <cell r="B120" t="str">
            <v>Xalatlaco</v>
          </cell>
          <cell r="C120" t="str">
            <v>ABEL FLORES GUZMAN</v>
          </cell>
          <cell r="D120" t="str">
            <v>morena</v>
          </cell>
          <cell r="E120" t="str">
            <v>Xalatlaco</v>
          </cell>
        </row>
        <row r="121">
          <cell r="B121" t="str">
            <v>Xonacatlán</v>
          </cell>
          <cell r="C121" t="str">
            <v>ALFREDO GONZALEZ GONZALEZ</v>
          </cell>
          <cell r="D121" t="str">
            <v>pt alianza morena</v>
          </cell>
          <cell r="E121" t="str">
            <v>Xonacatlán</v>
          </cell>
        </row>
        <row r="122">
          <cell r="B122" t="str">
            <v>Zacazonapan</v>
          </cell>
          <cell r="C122" t="str">
            <v>JUAN VICENTE JARAMILLO CRUZ</v>
          </cell>
          <cell r="D122" t="str">
            <v>pan pri prd</v>
          </cell>
          <cell r="E122" t="str">
            <v>Zacazonapan</v>
          </cell>
        </row>
        <row r="123">
          <cell r="B123" t="str">
            <v>Zacualpan</v>
          </cell>
          <cell r="C123" t="str">
            <v>BEATRIZ PÉREZ VASQUEZ</v>
          </cell>
          <cell r="D123" t="str">
            <v>pan pri prd</v>
          </cell>
          <cell r="E123" t="str">
            <v>Zacualpan</v>
          </cell>
        </row>
        <row r="124">
          <cell r="B124" t="str">
            <v>Zinacantepec</v>
          </cell>
          <cell r="C124" t="str">
            <v>MANUEL VILCHIS VIVEROS</v>
          </cell>
          <cell r="D124" t="str">
            <v>pan pri prd</v>
          </cell>
          <cell r="E124" t="str">
            <v>Zinacantepec</v>
          </cell>
        </row>
        <row r="125">
          <cell r="B125" t="str">
            <v>Zumpahuacán</v>
          </cell>
          <cell r="C125" t="str">
            <v>NORA ANGELICA FUENTES AGUILAR</v>
          </cell>
          <cell r="D125" t="str">
            <v>pan pri prd</v>
          </cell>
          <cell r="E125" t="str">
            <v>Zumpahuacán</v>
          </cell>
        </row>
        <row r="126">
          <cell r="B126" t="str">
            <v>Zumpango</v>
          </cell>
          <cell r="C126" t="str">
            <v>MIGUEL ANGEL GAMBOA MONROY</v>
          </cell>
          <cell r="D126" t="str">
            <v>pt alianza morena</v>
          </cell>
          <cell r="E126" t="str">
            <v>Zumpango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4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4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4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4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4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4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B1:K161"/>
  <sheetViews>
    <sheetView showGridLines="0" view="pageBreakPreview" topLeftCell="A144" zoomScale="85" zoomScaleNormal="100" zoomScaleSheetLayoutView="85" workbookViewId="0">
      <selection activeCell="J155" sqref="J155"/>
    </sheetView>
  </sheetViews>
  <sheetFormatPr baseColWidth="10" defaultRowHeight="14.25"/>
  <cols>
    <col min="1" max="1" width="1.7109375" style="41" customWidth="1"/>
    <col min="2" max="2" width="10.42578125" style="41" customWidth="1"/>
    <col min="3" max="3" width="69.85546875" style="41" customWidth="1"/>
    <col min="4" max="4" width="15.28515625" style="41" customWidth="1"/>
    <col min="5" max="5" width="16.7109375" style="41" customWidth="1"/>
    <col min="6" max="6" width="15.5703125" style="41" customWidth="1"/>
    <col min="7" max="7" width="11.7109375" style="41" customWidth="1"/>
    <col min="8" max="8" width="68.5703125" style="41" customWidth="1"/>
    <col min="9" max="9" width="15.85546875" style="41" customWidth="1"/>
    <col min="10" max="10" width="16.85546875" style="41" customWidth="1"/>
    <col min="11" max="11" width="14.85546875" style="41" customWidth="1"/>
    <col min="12" max="16384" width="11.42578125" style="41"/>
  </cols>
  <sheetData>
    <row r="1" spans="2:11" ht="6" customHeight="1" thickBot="1"/>
    <row r="2" spans="2:11" ht="36.75" customHeight="1" thickTop="1">
      <c r="B2" s="1605" t="s">
        <v>1638</v>
      </c>
      <c r="C2" s="1606"/>
      <c r="D2" s="1606"/>
      <c r="E2" s="1606"/>
      <c r="F2" s="1606"/>
      <c r="G2" s="1606"/>
      <c r="H2" s="1606"/>
      <c r="I2" s="1606"/>
      <c r="J2" s="1606"/>
      <c r="K2" s="1607"/>
    </row>
    <row r="3" spans="2:11" ht="18" customHeight="1">
      <c r="B3" s="209"/>
      <c r="C3" s="1608" t="s">
        <v>2116</v>
      </c>
      <c r="D3" s="1609"/>
      <c r="E3" s="1609"/>
      <c r="F3" s="1610" t="s">
        <v>177</v>
      </c>
      <c r="G3" s="1610"/>
      <c r="H3" s="210"/>
      <c r="I3" s="210"/>
      <c r="J3" s="210"/>
      <c r="K3" s="211" t="s">
        <v>2117</v>
      </c>
    </row>
    <row r="4" spans="2:11" ht="6.75" customHeight="1" thickBot="1">
      <c r="B4" s="212"/>
      <c r="C4" s="213"/>
      <c r="D4" s="213"/>
      <c r="E4" s="213"/>
      <c r="F4" s="213"/>
      <c r="G4" s="213"/>
      <c r="H4" s="213"/>
      <c r="I4" s="213"/>
      <c r="J4" s="213"/>
      <c r="K4" s="214"/>
    </row>
    <row r="5" spans="2:11" ht="6" customHeight="1" thickTop="1" thickBot="1"/>
    <row r="6" spans="2:11" ht="15" thickTop="1">
      <c r="B6" s="1611" t="s">
        <v>181</v>
      </c>
      <c r="C6" s="1613" t="s">
        <v>182</v>
      </c>
      <c r="D6" s="1615" t="s">
        <v>183</v>
      </c>
      <c r="E6" s="1616"/>
      <c r="F6" s="1613" t="s">
        <v>184</v>
      </c>
      <c r="G6" s="1613" t="s">
        <v>181</v>
      </c>
      <c r="H6" s="1617" t="s">
        <v>182</v>
      </c>
      <c r="I6" s="1617" t="s">
        <v>183</v>
      </c>
      <c r="J6" s="1619"/>
      <c r="K6" s="1602" t="s">
        <v>184</v>
      </c>
    </row>
    <row r="7" spans="2:11" ht="16.5" customHeight="1" thickBot="1">
      <c r="B7" s="1612"/>
      <c r="C7" s="1614"/>
      <c r="D7" s="215">
        <v>2021</v>
      </c>
      <c r="E7" s="215">
        <v>2020</v>
      </c>
      <c r="F7" s="1614"/>
      <c r="G7" s="1614"/>
      <c r="H7" s="1618"/>
      <c r="I7" s="216">
        <v>2021</v>
      </c>
      <c r="J7" s="216">
        <v>2020</v>
      </c>
      <c r="K7" s="1603"/>
    </row>
    <row r="8" spans="2:11" ht="6" customHeight="1" thickTop="1" thickBot="1"/>
    <row r="9" spans="2:11" ht="5.25" customHeight="1" thickTop="1">
      <c r="B9" s="217"/>
      <c r="C9" s="218"/>
      <c r="D9" s="219"/>
      <c r="E9" s="219"/>
      <c r="F9" s="219"/>
      <c r="G9" s="218"/>
      <c r="H9" s="218"/>
      <c r="I9" s="218"/>
      <c r="J9" s="218"/>
      <c r="K9" s="220"/>
    </row>
    <row r="10" spans="2:11">
      <c r="B10" s="221">
        <v>1000</v>
      </c>
      <c r="C10" s="222" t="s">
        <v>185</v>
      </c>
      <c r="D10" s="223"/>
      <c r="E10" s="223"/>
      <c r="F10" s="224"/>
      <c r="G10" s="225">
        <v>2000</v>
      </c>
      <c r="H10" s="222" t="s">
        <v>186</v>
      </c>
      <c r="I10" s="223"/>
      <c r="J10" s="223"/>
      <c r="K10" s="226"/>
    </row>
    <row r="11" spans="2:11">
      <c r="B11" s="227">
        <v>1100</v>
      </c>
      <c r="C11" s="228" t="s">
        <v>88</v>
      </c>
      <c r="D11" s="229">
        <f>+D12+D21+D30+D37+D44+D47+D51</f>
        <v>4146.28</v>
      </c>
      <c r="E11" s="229">
        <f>+E12+E21+E30+E37+E44+E47+E51</f>
        <v>128552.92</v>
      </c>
      <c r="F11" s="229">
        <f>+F12+F21+F30+F37+F44+F47+F51</f>
        <v>-124406.64</v>
      </c>
      <c r="G11" s="230">
        <v>2100</v>
      </c>
      <c r="H11" s="228" t="s">
        <v>187</v>
      </c>
      <c r="I11" s="229">
        <f>+I12+I23+I28+I33+I37+I42+I50+I55</f>
        <v>670252.25</v>
      </c>
      <c r="J11" s="229">
        <f t="shared" ref="J11:K11" si="0">+J12+J23+J28+J33+J37+J42+J50+J55</f>
        <v>-137705.03000000003</v>
      </c>
      <c r="K11" s="231">
        <f t="shared" si="0"/>
        <v>807957.28</v>
      </c>
    </row>
    <row r="12" spans="2:11">
      <c r="B12" s="227">
        <v>1110</v>
      </c>
      <c r="C12" s="228" t="s">
        <v>89</v>
      </c>
      <c r="D12" s="229">
        <f>SUM(D13:D19)</f>
        <v>2270.06</v>
      </c>
      <c r="E12" s="229">
        <f>SUM(E13:E19)</f>
        <v>116724.95</v>
      </c>
      <c r="F12" s="229">
        <f>SUM(F13:F19)</f>
        <v>-114454.89</v>
      </c>
      <c r="G12" s="230">
        <v>2110</v>
      </c>
      <c r="H12" s="228" t="s">
        <v>188</v>
      </c>
      <c r="I12" s="229">
        <f>SUM(I13:I21)</f>
        <v>670252.25</v>
      </c>
      <c r="J12" s="229">
        <f t="shared" ref="J12:K12" si="1">SUM(J13:J21)</f>
        <v>-137705.03000000003</v>
      </c>
      <c r="K12" s="231">
        <f t="shared" si="1"/>
        <v>807957.28</v>
      </c>
    </row>
    <row r="13" spans="2:11">
      <c r="B13" s="232">
        <v>1111</v>
      </c>
      <c r="C13" s="233" t="s">
        <v>189</v>
      </c>
      <c r="D13" s="234">
        <v>2270.06</v>
      </c>
      <c r="E13" s="234">
        <v>2269.15</v>
      </c>
      <c r="F13" s="235">
        <f>+D13-E13</f>
        <v>0.90999999999985448</v>
      </c>
      <c r="G13" s="236">
        <v>2111</v>
      </c>
      <c r="H13" s="233" t="s">
        <v>190</v>
      </c>
      <c r="I13" s="259"/>
      <c r="J13" s="259"/>
      <c r="K13" s="237">
        <f>+I13-J13</f>
        <v>0</v>
      </c>
    </row>
    <row r="14" spans="2:11">
      <c r="B14" s="232">
        <v>1112</v>
      </c>
      <c r="C14" s="233" t="s">
        <v>191</v>
      </c>
      <c r="D14" s="234"/>
      <c r="E14" s="234">
        <v>114455.8</v>
      </c>
      <c r="F14" s="235">
        <f t="shared" ref="F14:F19" si="2">+D14-E14</f>
        <v>-114455.8</v>
      </c>
      <c r="G14" s="236">
        <v>2112</v>
      </c>
      <c r="H14" s="1406" t="s">
        <v>192</v>
      </c>
      <c r="I14" s="234">
        <v>530464.64</v>
      </c>
      <c r="J14" s="234">
        <v>-216209.2</v>
      </c>
      <c r="K14" s="1407">
        <f t="shared" ref="K14:K21" si="3">+I14-J14</f>
        <v>746673.84000000008</v>
      </c>
    </row>
    <row r="15" spans="2:11">
      <c r="B15" s="232">
        <v>1113</v>
      </c>
      <c r="C15" s="233" t="s">
        <v>193</v>
      </c>
      <c r="D15" s="234"/>
      <c r="E15" s="234">
        <v>0</v>
      </c>
      <c r="F15" s="235">
        <f t="shared" si="2"/>
        <v>0</v>
      </c>
      <c r="G15" s="236">
        <v>2113</v>
      </c>
      <c r="H15" s="233" t="s">
        <v>194</v>
      </c>
      <c r="I15" s="1408"/>
      <c r="J15" s="1408"/>
      <c r="K15" s="237">
        <f t="shared" si="3"/>
        <v>0</v>
      </c>
    </row>
    <row r="16" spans="2:11">
      <c r="B16" s="232">
        <v>1114</v>
      </c>
      <c r="C16" s="233" t="s">
        <v>195</v>
      </c>
      <c r="D16" s="234"/>
      <c r="E16" s="234">
        <v>0</v>
      </c>
      <c r="F16" s="235">
        <f t="shared" si="2"/>
        <v>0</v>
      </c>
      <c r="G16" s="236">
        <v>2114</v>
      </c>
      <c r="H16" s="233" t="s">
        <v>196</v>
      </c>
      <c r="I16" s="234"/>
      <c r="J16" s="234"/>
      <c r="K16" s="237">
        <f t="shared" si="3"/>
        <v>0</v>
      </c>
    </row>
    <row r="17" spans="2:11">
      <c r="B17" s="232">
        <v>1115</v>
      </c>
      <c r="C17" s="233" t="s">
        <v>197</v>
      </c>
      <c r="D17" s="234"/>
      <c r="E17" s="234">
        <v>0</v>
      </c>
      <c r="F17" s="235">
        <f t="shared" si="2"/>
        <v>0</v>
      </c>
      <c r="G17" s="236">
        <v>2115</v>
      </c>
      <c r="H17" s="233" t="s">
        <v>198</v>
      </c>
      <c r="I17" s="234"/>
      <c r="J17" s="234"/>
      <c r="K17" s="237">
        <f t="shared" si="3"/>
        <v>0</v>
      </c>
    </row>
    <row r="18" spans="2:11" ht="27" customHeight="1">
      <c r="B18" s="232">
        <v>1116</v>
      </c>
      <c r="C18" s="233" t="s">
        <v>199</v>
      </c>
      <c r="D18" s="234"/>
      <c r="E18" s="234">
        <v>0</v>
      </c>
      <c r="F18" s="235">
        <f t="shared" si="2"/>
        <v>0</v>
      </c>
      <c r="G18" s="236">
        <v>2116</v>
      </c>
      <c r="H18" s="238" t="s">
        <v>200</v>
      </c>
      <c r="I18" s="234"/>
      <c r="J18" s="234"/>
      <c r="K18" s="237">
        <f t="shared" si="3"/>
        <v>0</v>
      </c>
    </row>
    <row r="19" spans="2:11">
      <c r="B19" s="232">
        <v>1119</v>
      </c>
      <c r="C19" s="233" t="s">
        <v>201</v>
      </c>
      <c r="D19" s="234"/>
      <c r="E19" s="234">
        <v>0</v>
      </c>
      <c r="F19" s="235">
        <f t="shared" si="2"/>
        <v>0</v>
      </c>
      <c r="G19" s="236">
        <v>2117</v>
      </c>
      <c r="H19" s="233" t="s">
        <v>202</v>
      </c>
      <c r="I19" s="234">
        <v>139787.60999999999</v>
      </c>
      <c r="J19" s="234">
        <v>35551.93</v>
      </c>
      <c r="K19" s="237">
        <f t="shared" si="3"/>
        <v>104235.68</v>
      </c>
    </row>
    <row r="20" spans="2:11">
      <c r="B20" s="239"/>
      <c r="C20" s="233"/>
      <c r="D20" s="234"/>
      <c r="E20" s="234"/>
      <c r="F20" s="235"/>
      <c r="G20" s="236">
        <v>2118</v>
      </c>
      <c r="H20" s="233" t="s">
        <v>203</v>
      </c>
      <c r="I20" s="234">
        <v>0</v>
      </c>
      <c r="J20" s="234">
        <v>0</v>
      </c>
      <c r="K20" s="237">
        <f t="shared" si="3"/>
        <v>0</v>
      </c>
    </row>
    <row r="21" spans="2:11">
      <c r="B21" s="227">
        <v>1120</v>
      </c>
      <c r="C21" s="228" t="s">
        <v>90</v>
      </c>
      <c r="D21" s="229">
        <f>SUM(D22:D28)</f>
        <v>1876.22</v>
      </c>
      <c r="E21" s="229">
        <f>SUM(E22:E28)</f>
        <v>1879.72</v>
      </c>
      <c r="F21" s="229">
        <f>SUM(F22:F28)</f>
        <v>-3.5</v>
      </c>
      <c r="G21" s="236">
        <v>2119</v>
      </c>
      <c r="H21" s="238" t="s">
        <v>204</v>
      </c>
      <c r="I21" s="234">
        <v>0</v>
      </c>
      <c r="J21" s="234">
        <v>42952.24</v>
      </c>
      <c r="K21" s="237">
        <f t="shared" si="3"/>
        <v>-42952.24</v>
      </c>
    </row>
    <row r="22" spans="2:11">
      <c r="B22" s="232">
        <v>1121</v>
      </c>
      <c r="C22" s="233" t="s">
        <v>205</v>
      </c>
      <c r="D22" s="234"/>
      <c r="E22" s="234"/>
      <c r="F22" s="235">
        <f>+D22-E22</f>
        <v>0</v>
      </c>
      <c r="G22" s="240"/>
      <c r="H22" s="238"/>
      <c r="I22" s="234"/>
      <c r="J22" s="234"/>
      <c r="K22" s="237"/>
    </row>
    <row r="23" spans="2:11">
      <c r="B23" s="232">
        <v>1122</v>
      </c>
      <c r="C23" s="233" t="s">
        <v>206</v>
      </c>
      <c r="D23" s="259"/>
      <c r="E23" s="259"/>
      <c r="F23" s="235">
        <f t="shared" ref="F23:F28" si="4">+D23-E23</f>
        <v>0</v>
      </c>
      <c r="G23" s="230">
        <v>2120</v>
      </c>
      <c r="H23" s="241" t="s">
        <v>207</v>
      </c>
      <c r="I23" s="229">
        <f>SUM(I24:I26)</f>
        <v>0</v>
      </c>
      <c r="J23" s="229">
        <f t="shared" ref="J23:K23" si="5">SUM(J24:J26)</f>
        <v>0</v>
      </c>
      <c r="K23" s="231">
        <f t="shared" si="5"/>
        <v>0</v>
      </c>
    </row>
    <row r="24" spans="2:11">
      <c r="B24" s="232">
        <v>1123</v>
      </c>
      <c r="C24" s="1406" t="s">
        <v>208</v>
      </c>
      <c r="D24" s="234">
        <v>1876.22</v>
      </c>
      <c r="E24" s="234">
        <v>1879.72</v>
      </c>
      <c r="F24" s="1409">
        <f t="shared" si="4"/>
        <v>-3.5</v>
      </c>
      <c r="G24" s="236">
        <v>2121</v>
      </c>
      <c r="H24" s="238" t="s">
        <v>209</v>
      </c>
      <c r="I24" s="234"/>
      <c r="J24" s="234"/>
      <c r="K24" s="237">
        <f>+I24-J24</f>
        <v>0</v>
      </c>
    </row>
    <row r="25" spans="2:11">
      <c r="B25" s="232">
        <v>1124</v>
      </c>
      <c r="C25" s="233" t="s">
        <v>210</v>
      </c>
      <c r="D25" s="1408"/>
      <c r="E25" s="1408"/>
      <c r="F25" s="235">
        <f t="shared" si="4"/>
        <v>0</v>
      </c>
      <c r="G25" s="236">
        <v>2122</v>
      </c>
      <c r="H25" s="238" t="s">
        <v>211</v>
      </c>
      <c r="I25" s="234"/>
      <c r="J25" s="234"/>
      <c r="K25" s="237">
        <f t="shared" ref="K25:K26" si="6">+I25-J25</f>
        <v>0</v>
      </c>
    </row>
    <row r="26" spans="2:11">
      <c r="B26" s="232">
        <v>1125</v>
      </c>
      <c r="C26" s="233" t="s">
        <v>212</v>
      </c>
      <c r="D26" s="234"/>
      <c r="E26" s="234"/>
      <c r="F26" s="235">
        <f t="shared" si="4"/>
        <v>0</v>
      </c>
      <c r="G26" s="236">
        <v>2129</v>
      </c>
      <c r="H26" s="238" t="s">
        <v>213</v>
      </c>
      <c r="I26" s="234"/>
      <c r="J26" s="234"/>
      <c r="K26" s="237">
        <f t="shared" si="6"/>
        <v>0</v>
      </c>
    </row>
    <row r="27" spans="2:11">
      <c r="B27" s="232">
        <v>1126</v>
      </c>
      <c r="C27" s="233" t="s">
        <v>214</v>
      </c>
      <c r="D27" s="234"/>
      <c r="E27" s="234"/>
      <c r="F27" s="235">
        <f t="shared" si="4"/>
        <v>0</v>
      </c>
      <c r="G27" s="240"/>
      <c r="H27" s="238"/>
      <c r="I27" s="234"/>
      <c r="J27" s="234"/>
      <c r="K27" s="237"/>
    </row>
    <row r="28" spans="2:11">
      <c r="B28" s="232">
        <v>1129</v>
      </c>
      <c r="C28" s="233" t="s">
        <v>215</v>
      </c>
      <c r="D28" s="234"/>
      <c r="E28" s="234"/>
      <c r="F28" s="235">
        <f t="shared" si="4"/>
        <v>0</v>
      </c>
      <c r="G28" s="230">
        <v>2130</v>
      </c>
      <c r="H28" s="228" t="s">
        <v>216</v>
      </c>
      <c r="I28" s="229">
        <f>SUM(I29:I31)</f>
        <v>0</v>
      </c>
      <c r="J28" s="229">
        <f t="shared" ref="J28:K28" si="7">SUM(J29:J31)</f>
        <v>0</v>
      </c>
      <c r="K28" s="231">
        <f t="shared" si="7"/>
        <v>0</v>
      </c>
    </row>
    <row r="29" spans="2:11">
      <c r="B29" s="239"/>
      <c r="C29" s="233"/>
      <c r="D29" s="234"/>
      <c r="E29" s="234"/>
      <c r="F29" s="235"/>
      <c r="G29" s="236">
        <v>2131</v>
      </c>
      <c r="H29" s="233" t="s">
        <v>217</v>
      </c>
      <c r="I29" s="234"/>
      <c r="J29" s="234"/>
      <c r="K29" s="237">
        <f>+I29-J29</f>
        <v>0</v>
      </c>
    </row>
    <row r="30" spans="2:11">
      <c r="B30" s="242">
        <v>1130</v>
      </c>
      <c r="C30" s="228" t="s">
        <v>91</v>
      </c>
      <c r="D30" s="229">
        <f>SUM(D31:D35)</f>
        <v>0</v>
      </c>
      <c r="E30" s="229">
        <f>SUM(E31:E35)</f>
        <v>9948.25</v>
      </c>
      <c r="F30" s="229">
        <f>SUM(F31:F35)</f>
        <v>-9948.25</v>
      </c>
      <c r="G30" s="236">
        <v>2132</v>
      </c>
      <c r="H30" s="233" t="s">
        <v>218</v>
      </c>
      <c r="I30" s="234"/>
      <c r="J30" s="234"/>
      <c r="K30" s="237">
        <f t="shared" ref="K30:K31" si="8">+I30-J30</f>
        <v>0</v>
      </c>
    </row>
    <row r="31" spans="2:11" ht="21.75" customHeight="1">
      <c r="B31" s="243">
        <v>1131</v>
      </c>
      <c r="C31" s="238" t="s">
        <v>219</v>
      </c>
      <c r="D31" s="234"/>
      <c r="E31" s="234">
        <v>9948.25</v>
      </c>
      <c r="F31" s="235">
        <f>+D31-E31</f>
        <v>-9948.25</v>
      </c>
      <c r="G31" s="236">
        <v>2133</v>
      </c>
      <c r="H31" s="233" t="s">
        <v>220</v>
      </c>
      <c r="I31" s="234"/>
      <c r="J31" s="234"/>
      <c r="K31" s="237">
        <f t="shared" si="8"/>
        <v>0</v>
      </c>
    </row>
    <row r="32" spans="2:11">
      <c r="B32" s="243">
        <v>1132</v>
      </c>
      <c r="C32" s="233" t="s">
        <v>221</v>
      </c>
      <c r="D32" s="234"/>
      <c r="E32" s="234"/>
      <c r="F32" s="235">
        <f t="shared" ref="F32:F35" si="9">+D32-E32</f>
        <v>0</v>
      </c>
      <c r="G32" s="240"/>
      <c r="H32" s="233"/>
      <c r="I32" s="234"/>
      <c r="J32" s="234"/>
      <c r="K32" s="237"/>
    </row>
    <row r="33" spans="2:11">
      <c r="B33" s="243">
        <v>1133</v>
      </c>
      <c r="C33" s="233" t="s">
        <v>222</v>
      </c>
      <c r="D33" s="234"/>
      <c r="E33" s="234"/>
      <c r="F33" s="235">
        <f t="shared" si="9"/>
        <v>0</v>
      </c>
      <c r="G33" s="230">
        <v>2140</v>
      </c>
      <c r="H33" s="228" t="s">
        <v>223</v>
      </c>
      <c r="I33" s="229">
        <f>SUM(I34:I35)</f>
        <v>0</v>
      </c>
      <c r="J33" s="229">
        <f t="shared" ref="J33:K33" si="10">SUM(J34:J35)</f>
        <v>0</v>
      </c>
      <c r="K33" s="231">
        <f t="shared" si="10"/>
        <v>0</v>
      </c>
    </row>
    <row r="34" spans="2:11">
      <c r="B34" s="232">
        <v>1134</v>
      </c>
      <c r="C34" s="233" t="s">
        <v>224</v>
      </c>
      <c r="D34" s="234"/>
      <c r="E34" s="234"/>
      <c r="F34" s="235">
        <f t="shared" si="9"/>
        <v>0</v>
      </c>
      <c r="G34" s="236">
        <v>2141</v>
      </c>
      <c r="H34" s="233" t="s">
        <v>225</v>
      </c>
      <c r="I34" s="234"/>
      <c r="J34" s="234"/>
      <c r="K34" s="237">
        <f>+I34-J34</f>
        <v>0</v>
      </c>
    </row>
    <row r="35" spans="2:11">
      <c r="B35" s="232">
        <v>1139</v>
      </c>
      <c r="C35" s="233" t="s">
        <v>226</v>
      </c>
      <c r="D35" s="234"/>
      <c r="E35" s="234"/>
      <c r="F35" s="235">
        <f t="shared" si="9"/>
        <v>0</v>
      </c>
      <c r="G35" s="236">
        <v>2142</v>
      </c>
      <c r="H35" s="233" t="s">
        <v>227</v>
      </c>
      <c r="I35" s="234"/>
      <c r="J35" s="234"/>
      <c r="K35" s="237">
        <f>+I35-J35</f>
        <v>0</v>
      </c>
    </row>
    <row r="36" spans="2:11">
      <c r="B36" s="239"/>
      <c r="C36" s="233"/>
      <c r="D36" s="234"/>
      <c r="E36" s="234"/>
      <c r="F36" s="235"/>
      <c r="G36" s="240"/>
      <c r="H36" s="238"/>
      <c r="I36" s="234"/>
      <c r="J36" s="234"/>
      <c r="K36" s="237"/>
    </row>
    <row r="37" spans="2:11">
      <c r="B37" s="227">
        <v>1140</v>
      </c>
      <c r="C37" s="228" t="s">
        <v>92</v>
      </c>
      <c r="D37" s="229">
        <f>SUM(D38:D42)</f>
        <v>0</v>
      </c>
      <c r="E37" s="229">
        <f>SUM(E38:E42)</f>
        <v>0</v>
      </c>
      <c r="F37" s="229">
        <f>SUM(F38:F42)</f>
        <v>0</v>
      </c>
      <c r="G37" s="230">
        <v>2150</v>
      </c>
      <c r="H37" s="228" t="s">
        <v>228</v>
      </c>
      <c r="I37" s="229">
        <f>SUM(I38:I40)</f>
        <v>0</v>
      </c>
      <c r="J37" s="229">
        <f t="shared" ref="J37:K37" si="11">SUM(J38:J40)</f>
        <v>0</v>
      </c>
      <c r="K37" s="231">
        <f t="shared" si="11"/>
        <v>0</v>
      </c>
    </row>
    <row r="38" spans="2:11">
      <c r="B38" s="232">
        <v>1141</v>
      </c>
      <c r="C38" s="233" t="s">
        <v>229</v>
      </c>
      <c r="D38" s="234"/>
      <c r="E38" s="234"/>
      <c r="F38" s="235">
        <f>+D38-E38</f>
        <v>0</v>
      </c>
      <c r="G38" s="236">
        <v>2151</v>
      </c>
      <c r="H38" s="233" t="s">
        <v>230</v>
      </c>
      <c r="I38" s="234"/>
      <c r="J38" s="234"/>
      <c r="K38" s="237">
        <f>+I38-J38</f>
        <v>0</v>
      </c>
    </row>
    <row r="39" spans="2:11">
      <c r="B39" s="232">
        <v>1142</v>
      </c>
      <c r="C39" s="233" t="s">
        <v>231</v>
      </c>
      <c r="D39" s="234"/>
      <c r="E39" s="234"/>
      <c r="F39" s="235">
        <f t="shared" ref="F39:F42" si="12">+D39-E39</f>
        <v>0</v>
      </c>
      <c r="G39" s="236">
        <v>2152</v>
      </c>
      <c r="H39" s="233" t="s">
        <v>232</v>
      </c>
      <c r="I39" s="234"/>
      <c r="J39" s="234"/>
      <c r="K39" s="237">
        <f t="shared" ref="K39:K40" si="13">+I39-J39</f>
        <v>0</v>
      </c>
    </row>
    <row r="40" spans="2:11">
      <c r="B40" s="232">
        <v>1143</v>
      </c>
      <c r="C40" s="233" t="s">
        <v>233</v>
      </c>
      <c r="D40" s="234"/>
      <c r="E40" s="234"/>
      <c r="F40" s="235">
        <f t="shared" si="12"/>
        <v>0</v>
      </c>
      <c r="G40" s="236">
        <v>2159</v>
      </c>
      <c r="H40" s="238" t="s">
        <v>234</v>
      </c>
      <c r="I40" s="234"/>
      <c r="J40" s="234"/>
      <c r="K40" s="237">
        <f t="shared" si="13"/>
        <v>0</v>
      </c>
    </row>
    <row r="41" spans="2:11">
      <c r="B41" s="232">
        <v>1144</v>
      </c>
      <c r="C41" s="233" t="s">
        <v>235</v>
      </c>
      <c r="D41" s="234"/>
      <c r="E41" s="234"/>
      <c r="F41" s="235">
        <f t="shared" si="12"/>
        <v>0</v>
      </c>
      <c r="G41" s="240"/>
      <c r="H41" s="238"/>
      <c r="I41" s="234"/>
      <c r="J41" s="234"/>
      <c r="K41" s="237"/>
    </row>
    <row r="42" spans="2:11">
      <c r="B42" s="232">
        <v>1145</v>
      </c>
      <c r="C42" s="233" t="s">
        <v>236</v>
      </c>
      <c r="D42" s="234"/>
      <c r="E42" s="234"/>
      <c r="F42" s="235">
        <f t="shared" si="12"/>
        <v>0</v>
      </c>
      <c r="G42" s="244">
        <v>2160</v>
      </c>
      <c r="H42" s="228" t="s">
        <v>237</v>
      </c>
      <c r="I42" s="229">
        <f>SUM(I43:I48)</f>
        <v>0</v>
      </c>
      <c r="J42" s="229">
        <f t="shared" ref="J42:K42" si="14">SUM(J43:J48)</f>
        <v>0</v>
      </c>
      <c r="K42" s="231">
        <f t="shared" si="14"/>
        <v>0</v>
      </c>
    </row>
    <row r="43" spans="2:11">
      <c r="B43" s="239"/>
      <c r="C43" s="233"/>
      <c r="D43" s="234"/>
      <c r="E43" s="234"/>
      <c r="F43" s="235"/>
      <c r="G43" s="245">
        <v>2161</v>
      </c>
      <c r="H43" s="233" t="s">
        <v>238</v>
      </c>
      <c r="I43" s="234"/>
      <c r="J43" s="234"/>
      <c r="K43" s="237">
        <f>+I43-J43</f>
        <v>0</v>
      </c>
    </row>
    <row r="44" spans="2:11">
      <c r="B44" s="227">
        <v>1150</v>
      </c>
      <c r="C44" s="228" t="s">
        <v>93</v>
      </c>
      <c r="D44" s="229">
        <f>+D45</f>
        <v>0</v>
      </c>
      <c r="E44" s="229">
        <f>+E45</f>
        <v>0</v>
      </c>
      <c r="F44" s="229">
        <f>+F45</f>
        <v>0</v>
      </c>
      <c r="G44" s="245">
        <v>2162</v>
      </c>
      <c r="H44" s="233" t="s">
        <v>239</v>
      </c>
      <c r="I44" s="234"/>
      <c r="J44" s="234"/>
      <c r="K44" s="237">
        <f t="shared" ref="K44:K48" si="15">+I44-J44</f>
        <v>0</v>
      </c>
    </row>
    <row r="45" spans="2:11">
      <c r="B45" s="232">
        <v>1151</v>
      </c>
      <c r="C45" s="233" t="s">
        <v>240</v>
      </c>
      <c r="D45" s="234"/>
      <c r="E45" s="234"/>
      <c r="F45" s="235">
        <f>+D45-E45</f>
        <v>0</v>
      </c>
      <c r="G45" s="245">
        <v>2163</v>
      </c>
      <c r="H45" s="233" t="s">
        <v>241</v>
      </c>
      <c r="I45" s="234"/>
      <c r="J45" s="234"/>
      <c r="K45" s="237">
        <f t="shared" si="15"/>
        <v>0</v>
      </c>
    </row>
    <row r="46" spans="2:11">
      <c r="B46" s="239"/>
      <c r="C46" s="233"/>
      <c r="D46" s="234"/>
      <c r="E46" s="234"/>
      <c r="F46" s="235"/>
      <c r="G46" s="245">
        <v>2164</v>
      </c>
      <c r="H46" s="233" t="s">
        <v>242</v>
      </c>
      <c r="I46" s="234"/>
      <c r="J46" s="234"/>
      <c r="K46" s="237">
        <f t="shared" si="15"/>
        <v>0</v>
      </c>
    </row>
    <row r="47" spans="2:11">
      <c r="B47" s="227">
        <v>1160</v>
      </c>
      <c r="C47" s="228" t="s">
        <v>94</v>
      </c>
      <c r="D47" s="229">
        <f>SUM(D48:D49)</f>
        <v>0</v>
      </c>
      <c r="E47" s="229">
        <f>SUM(E48:E49)</f>
        <v>0</v>
      </c>
      <c r="F47" s="229">
        <f>SUM(F48:F49)</f>
        <v>0</v>
      </c>
      <c r="G47" s="245">
        <v>2165</v>
      </c>
      <c r="H47" s="233" t="s">
        <v>243</v>
      </c>
      <c r="I47" s="234"/>
      <c r="J47" s="234"/>
      <c r="K47" s="237">
        <f t="shared" si="15"/>
        <v>0</v>
      </c>
    </row>
    <row r="48" spans="2:11" ht="27.75" customHeight="1">
      <c r="B48" s="243">
        <v>1161</v>
      </c>
      <c r="C48" s="238" t="s">
        <v>244</v>
      </c>
      <c r="D48" s="234"/>
      <c r="E48" s="234"/>
      <c r="F48" s="235">
        <f>+D48-E48</f>
        <v>0</v>
      </c>
      <c r="G48" s="245">
        <v>2166</v>
      </c>
      <c r="H48" s="233" t="s">
        <v>245</v>
      </c>
      <c r="I48" s="234"/>
      <c r="J48" s="234"/>
      <c r="K48" s="237">
        <f t="shared" si="15"/>
        <v>0</v>
      </c>
    </row>
    <row r="49" spans="2:11">
      <c r="B49" s="232">
        <v>1162</v>
      </c>
      <c r="C49" s="238" t="s">
        <v>246</v>
      </c>
      <c r="D49" s="234"/>
      <c r="E49" s="234"/>
      <c r="F49" s="235">
        <f>+D49-E49</f>
        <v>0</v>
      </c>
      <c r="G49" s="246"/>
      <c r="H49" s="233"/>
      <c r="I49" s="234"/>
      <c r="J49" s="234"/>
      <c r="K49" s="237"/>
    </row>
    <row r="50" spans="2:11">
      <c r="B50" s="239"/>
      <c r="C50" s="238"/>
      <c r="D50" s="234"/>
      <c r="E50" s="234"/>
      <c r="F50" s="235"/>
      <c r="G50" s="244">
        <v>2170</v>
      </c>
      <c r="H50" s="228" t="s">
        <v>247</v>
      </c>
      <c r="I50" s="229">
        <f>SUM(I51:I53)</f>
        <v>0</v>
      </c>
      <c r="J50" s="229">
        <f t="shared" ref="J50:K50" si="16">SUM(J51:J53)</f>
        <v>0</v>
      </c>
      <c r="K50" s="231">
        <f t="shared" si="16"/>
        <v>0</v>
      </c>
    </row>
    <row r="51" spans="2:11">
      <c r="B51" s="227">
        <v>1190</v>
      </c>
      <c r="C51" s="241" t="s">
        <v>95</v>
      </c>
      <c r="D51" s="229">
        <f>SUM(D52:D55)</f>
        <v>0</v>
      </c>
      <c r="E51" s="229">
        <f>SUM(E52:E55)</f>
        <v>0</v>
      </c>
      <c r="F51" s="229">
        <f>SUM(F52:F55)</f>
        <v>0</v>
      </c>
      <c r="G51" s="245">
        <v>2171</v>
      </c>
      <c r="H51" s="233" t="s">
        <v>248</v>
      </c>
      <c r="I51" s="234"/>
      <c r="J51" s="234"/>
      <c r="K51" s="237">
        <f>+I51-J51</f>
        <v>0</v>
      </c>
    </row>
    <row r="52" spans="2:11">
      <c r="B52" s="232">
        <v>1191</v>
      </c>
      <c r="C52" s="238" t="s">
        <v>249</v>
      </c>
      <c r="D52" s="234"/>
      <c r="E52" s="234"/>
      <c r="F52" s="235">
        <f>+D52-E52</f>
        <v>0</v>
      </c>
      <c r="G52" s="245">
        <v>2172</v>
      </c>
      <c r="H52" s="233" t="s">
        <v>250</v>
      </c>
      <c r="I52" s="234"/>
      <c r="J52" s="234"/>
      <c r="K52" s="237">
        <f t="shared" ref="K52:K53" si="17">+I52-J52</f>
        <v>0</v>
      </c>
    </row>
    <row r="53" spans="2:11">
      <c r="B53" s="232">
        <v>1192</v>
      </c>
      <c r="C53" s="238" t="s">
        <v>251</v>
      </c>
      <c r="D53" s="234"/>
      <c r="E53" s="234"/>
      <c r="F53" s="235">
        <f t="shared" ref="F53:F55" si="18">+D53-E53</f>
        <v>0</v>
      </c>
      <c r="G53" s="245">
        <v>2179</v>
      </c>
      <c r="H53" s="233" t="s">
        <v>252</v>
      </c>
      <c r="I53" s="234"/>
      <c r="J53" s="234"/>
      <c r="K53" s="237">
        <f t="shared" si="17"/>
        <v>0</v>
      </c>
    </row>
    <row r="54" spans="2:11">
      <c r="B54" s="232">
        <v>1193</v>
      </c>
      <c r="C54" s="238" t="s">
        <v>253</v>
      </c>
      <c r="D54" s="234"/>
      <c r="E54" s="234"/>
      <c r="F54" s="235">
        <f t="shared" si="18"/>
        <v>0</v>
      </c>
      <c r="G54" s="240"/>
      <c r="H54" s="238"/>
      <c r="I54" s="234"/>
      <c r="J54" s="234"/>
      <c r="K54" s="237"/>
    </row>
    <row r="55" spans="2:11">
      <c r="B55" s="232"/>
      <c r="C55" s="238"/>
      <c r="D55" s="234"/>
      <c r="E55" s="234"/>
      <c r="F55" s="235">
        <f t="shared" si="18"/>
        <v>0</v>
      </c>
      <c r="G55" s="244">
        <v>2190</v>
      </c>
      <c r="H55" s="228" t="s">
        <v>254</v>
      </c>
      <c r="I55" s="229">
        <f>SUM(I56:I58)</f>
        <v>0</v>
      </c>
      <c r="J55" s="229">
        <f t="shared" ref="J55:K55" si="19">SUM(J56:J58)</f>
        <v>0</v>
      </c>
      <c r="K55" s="231">
        <f t="shared" si="19"/>
        <v>0</v>
      </c>
    </row>
    <row r="56" spans="2:11">
      <c r="B56" s="239"/>
      <c r="C56" s="238"/>
      <c r="D56" s="234"/>
      <c r="E56" s="234"/>
      <c r="F56" s="235"/>
      <c r="G56" s="245">
        <v>2191</v>
      </c>
      <c r="H56" s="233" t="s">
        <v>255</v>
      </c>
      <c r="I56" s="234"/>
      <c r="J56" s="234"/>
      <c r="K56" s="237">
        <f>+I56-J56</f>
        <v>0</v>
      </c>
    </row>
    <row r="57" spans="2:11">
      <c r="B57" s="247"/>
      <c r="C57" s="248" t="s">
        <v>256</v>
      </c>
      <c r="D57" s="229">
        <f>+D12+D21+D30+D37+D44+D47+D51</f>
        <v>4146.28</v>
      </c>
      <c r="E57" s="229">
        <f>+E12+E21+E30+E37+E44+E47+E51</f>
        <v>128552.92</v>
      </c>
      <c r="F57" s="229">
        <f>+F12+F21+F30+F37+F44+F47+F51</f>
        <v>-124406.64</v>
      </c>
      <c r="G57" s="245">
        <v>2192</v>
      </c>
      <c r="H57" s="233" t="s">
        <v>257</v>
      </c>
      <c r="I57" s="234"/>
      <c r="J57" s="234"/>
      <c r="K57" s="237">
        <f t="shared" ref="K57:K58" si="20">+I57-J57</f>
        <v>0</v>
      </c>
    </row>
    <row r="58" spans="2:11">
      <c r="B58" s="249"/>
      <c r="C58" s="250"/>
      <c r="D58" s="234"/>
      <c r="E58" s="234"/>
      <c r="F58" s="235"/>
      <c r="G58" s="245">
        <v>2199</v>
      </c>
      <c r="H58" s="233" t="s">
        <v>258</v>
      </c>
      <c r="I58" s="234"/>
      <c r="J58" s="234"/>
      <c r="K58" s="237">
        <f t="shared" si="20"/>
        <v>0</v>
      </c>
    </row>
    <row r="59" spans="2:11">
      <c r="B59" s="227">
        <v>1200</v>
      </c>
      <c r="C59" s="228" t="s">
        <v>96</v>
      </c>
      <c r="D59" s="229">
        <f>+D60+D66+D73+D82+D93+D100+D107+D115+D122</f>
        <v>12850077.42</v>
      </c>
      <c r="E59" s="229">
        <f t="shared" ref="E59:F59" si="21">+E60+E66+E73+E82+E93+E100+E107+E115+E122</f>
        <v>11192153.91</v>
      </c>
      <c r="F59" s="229">
        <f t="shared" si="21"/>
        <v>1657923.5100000002</v>
      </c>
      <c r="G59" s="251"/>
      <c r="H59" s="252"/>
      <c r="I59" s="234"/>
      <c r="J59" s="234"/>
      <c r="K59" s="237"/>
    </row>
    <row r="60" spans="2:11">
      <c r="B60" s="227">
        <v>1210</v>
      </c>
      <c r="C60" s="228" t="s">
        <v>97</v>
      </c>
      <c r="D60" s="229">
        <f>SUM(D61:D64)</f>
        <v>0</v>
      </c>
      <c r="E60" s="229">
        <f>SUM(E61:E64)</f>
        <v>0</v>
      </c>
      <c r="F60" s="229">
        <f>SUM(F61:F64)</f>
        <v>0</v>
      </c>
      <c r="G60" s="251"/>
      <c r="H60" s="253" t="s">
        <v>259</v>
      </c>
      <c r="I60" s="229">
        <f>+I12+I23+I28+I33+I37+I42+I50+I55</f>
        <v>670252.25</v>
      </c>
      <c r="J60" s="229">
        <f t="shared" ref="J60:K60" si="22">+J12+J23+J28+J33+J37+J42+J50+J55</f>
        <v>-137705.03000000003</v>
      </c>
      <c r="K60" s="231">
        <f t="shared" si="22"/>
        <v>807957.28</v>
      </c>
    </row>
    <row r="61" spans="2:11">
      <c r="B61" s="232">
        <v>1211</v>
      </c>
      <c r="C61" s="233" t="s">
        <v>260</v>
      </c>
      <c r="D61" s="234"/>
      <c r="E61" s="234"/>
      <c r="F61" s="235">
        <f>+D61-E61</f>
        <v>0</v>
      </c>
      <c r="G61" s="240"/>
      <c r="H61" s="254"/>
      <c r="I61" s="234"/>
      <c r="J61" s="234"/>
      <c r="K61" s="237"/>
    </row>
    <row r="62" spans="2:11">
      <c r="B62" s="232">
        <v>1212</v>
      </c>
      <c r="C62" s="233" t="s">
        <v>261</v>
      </c>
      <c r="D62" s="234"/>
      <c r="E62" s="234"/>
      <c r="F62" s="235">
        <f t="shared" ref="F62:F64" si="23">+D62-E62</f>
        <v>0</v>
      </c>
      <c r="G62" s="240"/>
      <c r="H62" s="254"/>
      <c r="I62" s="234"/>
      <c r="J62" s="234"/>
      <c r="K62" s="237"/>
    </row>
    <row r="63" spans="2:11">
      <c r="B63" s="232">
        <v>1213</v>
      </c>
      <c r="C63" s="1311" t="s">
        <v>262</v>
      </c>
      <c r="D63" s="234"/>
      <c r="E63" s="234"/>
      <c r="F63" s="235">
        <f t="shared" si="23"/>
        <v>0</v>
      </c>
      <c r="G63" s="230">
        <v>2200</v>
      </c>
      <c r="H63" s="228" t="s">
        <v>263</v>
      </c>
      <c r="I63" s="229">
        <f>+I64+I68+I73+I80+I85+I93</f>
        <v>0</v>
      </c>
      <c r="J63" s="229">
        <f>+J64+J68+J73+J80+J85+J93</f>
        <v>0</v>
      </c>
      <c r="K63" s="231">
        <f>+K64+K68+K73+K80+K85+K93</f>
        <v>0</v>
      </c>
    </row>
    <row r="64" spans="2:11">
      <c r="B64" s="232">
        <v>1214</v>
      </c>
      <c r="C64" s="233" t="s">
        <v>264</v>
      </c>
      <c r="D64" s="234"/>
      <c r="E64" s="234"/>
      <c r="F64" s="235">
        <f t="shared" si="23"/>
        <v>0</v>
      </c>
      <c r="G64" s="230">
        <v>2210</v>
      </c>
      <c r="H64" s="228" t="s">
        <v>265</v>
      </c>
      <c r="I64" s="229">
        <f>SUM(I65:I66)</f>
        <v>0</v>
      </c>
      <c r="J64" s="229">
        <f t="shared" ref="J64:K64" si="24">SUM(J65:J66)</f>
        <v>0</v>
      </c>
      <c r="K64" s="231">
        <f t="shared" si="24"/>
        <v>0</v>
      </c>
    </row>
    <row r="65" spans="2:11">
      <c r="B65" s="239"/>
      <c r="C65" s="233"/>
      <c r="D65" s="234"/>
      <c r="E65" s="234"/>
      <c r="F65" s="235"/>
      <c r="G65" s="245">
        <v>2211</v>
      </c>
      <c r="H65" s="233" t="s">
        <v>266</v>
      </c>
      <c r="I65" s="234"/>
      <c r="J65" s="234"/>
      <c r="K65" s="237">
        <f>+I65-J65</f>
        <v>0</v>
      </c>
    </row>
    <row r="66" spans="2:11">
      <c r="B66" s="227">
        <v>1220</v>
      </c>
      <c r="C66" s="228" t="s">
        <v>98</v>
      </c>
      <c r="D66" s="229">
        <f>SUM(D67:D71)</f>
        <v>0</v>
      </c>
      <c r="E66" s="229">
        <f>SUM(E67:E71)</f>
        <v>0</v>
      </c>
      <c r="F66" s="229">
        <f>SUM(F67:F71)</f>
        <v>0</v>
      </c>
      <c r="G66" s="245">
        <v>2212</v>
      </c>
      <c r="H66" s="233" t="s">
        <v>267</v>
      </c>
      <c r="I66" s="234"/>
      <c r="J66" s="234"/>
      <c r="K66" s="237">
        <f>+I66-J66</f>
        <v>0</v>
      </c>
    </row>
    <row r="67" spans="2:11">
      <c r="B67" s="232">
        <v>1221</v>
      </c>
      <c r="C67" s="233" t="s">
        <v>268</v>
      </c>
      <c r="D67" s="234"/>
      <c r="E67" s="234"/>
      <c r="F67" s="235">
        <f>+D67-E67</f>
        <v>0</v>
      </c>
      <c r="G67" s="246"/>
      <c r="H67" s="233"/>
      <c r="I67" s="234"/>
      <c r="J67" s="234"/>
      <c r="K67" s="237"/>
    </row>
    <row r="68" spans="2:11">
      <c r="B68" s="232">
        <v>1222</v>
      </c>
      <c r="C68" s="233" t="s">
        <v>269</v>
      </c>
      <c r="D68" s="234"/>
      <c r="E68" s="234"/>
      <c r="F68" s="235">
        <f t="shared" ref="F68:F71" si="25">+D68-E68</f>
        <v>0</v>
      </c>
      <c r="G68" s="230">
        <v>2220</v>
      </c>
      <c r="H68" s="228" t="s">
        <v>270</v>
      </c>
      <c r="I68" s="229">
        <f>SUM(I69:I71)</f>
        <v>0</v>
      </c>
      <c r="J68" s="229">
        <f t="shared" ref="J68:K68" si="26">SUM(J69:J71)</f>
        <v>0</v>
      </c>
      <c r="K68" s="231">
        <f t="shared" si="26"/>
        <v>0</v>
      </c>
    </row>
    <row r="69" spans="2:11">
      <c r="B69" s="232">
        <v>1223</v>
      </c>
      <c r="C69" s="233" t="s">
        <v>271</v>
      </c>
      <c r="D69" s="234"/>
      <c r="E69" s="234"/>
      <c r="F69" s="235">
        <f t="shared" si="25"/>
        <v>0</v>
      </c>
      <c r="G69" s="245">
        <v>2221</v>
      </c>
      <c r="H69" s="233" t="s">
        <v>272</v>
      </c>
      <c r="I69" s="234"/>
      <c r="J69" s="234"/>
      <c r="K69" s="237">
        <f>+I69-J69</f>
        <v>0</v>
      </c>
    </row>
    <row r="70" spans="2:11">
      <c r="B70" s="232">
        <v>1224</v>
      </c>
      <c r="C70" s="233" t="s">
        <v>273</v>
      </c>
      <c r="D70" s="1296"/>
      <c r="E70" s="234"/>
      <c r="F70" s="235">
        <f t="shared" si="25"/>
        <v>0</v>
      </c>
      <c r="G70" s="245">
        <v>2222</v>
      </c>
      <c r="H70" s="233" t="s">
        <v>274</v>
      </c>
      <c r="I70" s="234"/>
      <c r="J70" s="234"/>
      <c r="K70" s="237">
        <f t="shared" ref="K70:K71" si="27">+I70-J70</f>
        <v>0</v>
      </c>
    </row>
    <row r="71" spans="2:11">
      <c r="B71" s="232">
        <v>1229</v>
      </c>
      <c r="C71" s="233" t="s">
        <v>275</v>
      </c>
      <c r="D71" s="234"/>
      <c r="E71" s="234"/>
      <c r="F71" s="235">
        <f t="shared" si="25"/>
        <v>0</v>
      </c>
      <c r="G71" s="245">
        <v>2229</v>
      </c>
      <c r="H71" s="233" t="s">
        <v>276</v>
      </c>
      <c r="I71" s="234"/>
      <c r="J71" s="234"/>
      <c r="K71" s="237">
        <f t="shared" si="27"/>
        <v>0</v>
      </c>
    </row>
    <row r="72" spans="2:11">
      <c r="B72" s="239"/>
      <c r="C72" s="233"/>
      <c r="D72" s="234"/>
      <c r="E72" s="234"/>
      <c r="F72" s="235"/>
      <c r="G72" s="246"/>
      <c r="H72" s="233"/>
      <c r="I72" s="234"/>
      <c r="J72" s="234"/>
      <c r="K72" s="237"/>
    </row>
    <row r="73" spans="2:11">
      <c r="B73" s="227">
        <v>1230</v>
      </c>
      <c r="C73" s="228" t="s">
        <v>61</v>
      </c>
      <c r="D73" s="229">
        <f>SUM(D74:D80)</f>
        <v>10032500</v>
      </c>
      <c r="E73" s="229">
        <f>SUM(E74:E80)</f>
        <v>10032500</v>
      </c>
      <c r="F73" s="229">
        <f>SUM(F74:F80)</f>
        <v>0</v>
      </c>
      <c r="G73" s="230">
        <v>2230</v>
      </c>
      <c r="H73" s="228" t="s">
        <v>277</v>
      </c>
      <c r="I73" s="229">
        <f>SUM(I74:I78)</f>
        <v>0</v>
      </c>
      <c r="J73" s="229">
        <f t="shared" ref="J73:K73" si="28">SUM(J74:J78)</f>
        <v>0</v>
      </c>
      <c r="K73" s="231">
        <f t="shared" si="28"/>
        <v>0</v>
      </c>
    </row>
    <row r="74" spans="2:11">
      <c r="B74" s="232">
        <v>1231</v>
      </c>
      <c r="C74" s="233" t="s">
        <v>278</v>
      </c>
      <c r="D74" s="234">
        <v>6755332</v>
      </c>
      <c r="E74" s="234">
        <v>6755332</v>
      </c>
      <c r="F74" s="235">
        <f>+D74-E74</f>
        <v>0</v>
      </c>
      <c r="G74" s="245">
        <v>2231</v>
      </c>
      <c r="H74" s="233" t="s">
        <v>279</v>
      </c>
      <c r="I74" s="234"/>
      <c r="J74" s="234"/>
      <c r="K74" s="237">
        <f>+I74-J74</f>
        <v>0</v>
      </c>
    </row>
    <row r="75" spans="2:11">
      <c r="B75" s="232">
        <v>1232</v>
      </c>
      <c r="C75" s="233" t="s">
        <v>280</v>
      </c>
      <c r="D75" s="234"/>
      <c r="E75" s="234"/>
      <c r="F75" s="235">
        <f t="shared" ref="F75:F80" si="29">+D75-E75</f>
        <v>0</v>
      </c>
      <c r="G75" s="236">
        <v>2232</v>
      </c>
      <c r="H75" s="233" t="s">
        <v>281</v>
      </c>
      <c r="I75" s="234"/>
      <c r="J75" s="234"/>
      <c r="K75" s="237">
        <f t="shared" ref="K75:K78" si="30">+I75-J75</f>
        <v>0</v>
      </c>
    </row>
    <row r="76" spans="2:11">
      <c r="B76" s="232">
        <v>1233</v>
      </c>
      <c r="C76" s="233" t="s">
        <v>282</v>
      </c>
      <c r="D76" s="234">
        <v>3277168</v>
      </c>
      <c r="E76" s="234">
        <v>3277168</v>
      </c>
      <c r="F76" s="235">
        <f t="shared" si="29"/>
        <v>0</v>
      </c>
      <c r="G76" s="236">
        <v>2233</v>
      </c>
      <c r="H76" s="233" t="s">
        <v>283</v>
      </c>
      <c r="I76" s="234"/>
      <c r="J76" s="234"/>
      <c r="K76" s="237">
        <f t="shared" si="30"/>
        <v>0</v>
      </c>
    </row>
    <row r="77" spans="2:11">
      <c r="B77" s="232">
        <v>1234</v>
      </c>
      <c r="C77" s="233" t="s">
        <v>284</v>
      </c>
      <c r="D77" s="234"/>
      <c r="E77" s="234"/>
      <c r="F77" s="235">
        <f t="shared" si="29"/>
        <v>0</v>
      </c>
      <c r="G77" s="236">
        <v>2234</v>
      </c>
      <c r="H77" s="233" t="s">
        <v>285</v>
      </c>
      <c r="I77" s="234"/>
      <c r="J77" s="234"/>
      <c r="K77" s="237">
        <f t="shared" si="30"/>
        <v>0</v>
      </c>
    </row>
    <row r="78" spans="2:11">
      <c r="B78" s="232">
        <v>1235</v>
      </c>
      <c r="C78" s="233" t="s">
        <v>286</v>
      </c>
      <c r="D78" s="234"/>
      <c r="E78" s="234"/>
      <c r="F78" s="235">
        <f t="shared" si="29"/>
        <v>0</v>
      </c>
      <c r="G78" s="236">
        <v>2235</v>
      </c>
      <c r="H78" s="233" t="s">
        <v>287</v>
      </c>
      <c r="I78" s="234"/>
      <c r="J78" s="234"/>
      <c r="K78" s="237">
        <f t="shared" si="30"/>
        <v>0</v>
      </c>
    </row>
    <row r="79" spans="2:11">
      <c r="B79" s="232">
        <v>1236</v>
      </c>
      <c r="C79" s="233" t="s">
        <v>288</v>
      </c>
      <c r="D79" s="234"/>
      <c r="E79" s="234"/>
      <c r="F79" s="235">
        <f t="shared" si="29"/>
        <v>0</v>
      </c>
      <c r="G79" s="240"/>
      <c r="H79" s="233"/>
      <c r="I79" s="234"/>
      <c r="J79" s="234"/>
      <c r="K79" s="237"/>
    </row>
    <row r="80" spans="2:11">
      <c r="B80" s="232">
        <v>1239</v>
      </c>
      <c r="C80" s="233" t="s">
        <v>289</v>
      </c>
      <c r="D80" s="234"/>
      <c r="E80" s="234"/>
      <c r="F80" s="235">
        <f t="shared" si="29"/>
        <v>0</v>
      </c>
      <c r="G80" s="230">
        <v>2240</v>
      </c>
      <c r="H80" s="228" t="s">
        <v>290</v>
      </c>
      <c r="I80" s="229">
        <f>SUM(I81:I83)</f>
        <v>0</v>
      </c>
      <c r="J80" s="229">
        <f t="shared" ref="J80:K80" si="31">SUM(J81:J83)</f>
        <v>0</v>
      </c>
      <c r="K80" s="231">
        <f t="shared" si="31"/>
        <v>0</v>
      </c>
    </row>
    <row r="81" spans="2:11">
      <c r="B81" s="239"/>
      <c r="C81" s="233"/>
      <c r="D81" s="234"/>
      <c r="E81" s="234"/>
      <c r="F81" s="235"/>
      <c r="G81" s="236">
        <v>2241</v>
      </c>
      <c r="H81" s="233" t="s">
        <v>291</v>
      </c>
      <c r="I81" s="234"/>
      <c r="J81" s="234"/>
      <c r="K81" s="237">
        <f>+I81-J81</f>
        <v>0</v>
      </c>
    </row>
    <row r="82" spans="2:11">
      <c r="B82" s="227">
        <v>1240</v>
      </c>
      <c r="C82" s="228" t="s">
        <v>62</v>
      </c>
      <c r="D82" s="229">
        <f>SUM(D83:D91)</f>
        <v>3818729.56</v>
      </c>
      <c r="E82" s="229">
        <f>SUM(E83:E91)</f>
        <v>1992823.4500000002</v>
      </c>
      <c r="F82" s="229">
        <f>SUM(F83:F91)</f>
        <v>1825906.11</v>
      </c>
      <c r="G82" s="236">
        <v>2242</v>
      </c>
      <c r="H82" s="233" t="s">
        <v>292</v>
      </c>
      <c r="I82" s="234"/>
      <c r="J82" s="234"/>
      <c r="K82" s="237">
        <f t="shared" ref="K82:K83" si="32">+I82-J82</f>
        <v>0</v>
      </c>
    </row>
    <row r="83" spans="2:11">
      <c r="B83" s="232">
        <v>1241</v>
      </c>
      <c r="C83" s="233" t="s">
        <v>293</v>
      </c>
      <c r="D83" s="234">
        <v>470710.13</v>
      </c>
      <c r="E83" s="234">
        <v>448222.65</v>
      </c>
      <c r="F83" s="235">
        <f>+D83-E83</f>
        <v>22487.479999999981</v>
      </c>
      <c r="G83" s="236">
        <v>2249</v>
      </c>
      <c r="H83" s="233" t="s">
        <v>294</v>
      </c>
      <c r="I83" s="234"/>
      <c r="J83" s="234"/>
      <c r="K83" s="237">
        <f t="shared" si="32"/>
        <v>0</v>
      </c>
    </row>
    <row r="84" spans="2:11">
      <c r="B84" s="232">
        <v>1242</v>
      </c>
      <c r="C84" s="233" t="s">
        <v>295</v>
      </c>
      <c r="D84" s="234">
        <v>21023.64</v>
      </c>
      <c r="E84" s="234">
        <v>21023.64</v>
      </c>
      <c r="F84" s="235">
        <f t="shared" ref="F84:F91" si="33">+D84-E84</f>
        <v>0</v>
      </c>
      <c r="G84" s="240"/>
      <c r="H84" s="233"/>
      <c r="I84" s="234"/>
      <c r="J84" s="234"/>
      <c r="K84" s="237"/>
    </row>
    <row r="85" spans="2:11">
      <c r="B85" s="232">
        <v>1243</v>
      </c>
      <c r="C85" s="233" t="s">
        <v>296</v>
      </c>
      <c r="D85" s="234">
        <v>1604665.79</v>
      </c>
      <c r="E85" s="234">
        <v>195711.16</v>
      </c>
      <c r="F85" s="235">
        <f t="shared" si="33"/>
        <v>1408954.6300000001</v>
      </c>
      <c r="G85" s="230">
        <v>2250</v>
      </c>
      <c r="H85" s="228" t="s">
        <v>297</v>
      </c>
      <c r="I85" s="229">
        <f>SUM(I86:I91)</f>
        <v>0</v>
      </c>
      <c r="J85" s="229">
        <f t="shared" ref="J85:K85" si="34">SUM(J86:J91)</f>
        <v>0</v>
      </c>
      <c r="K85" s="231">
        <f t="shared" si="34"/>
        <v>0</v>
      </c>
    </row>
    <row r="86" spans="2:11">
      <c r="B86" s="232">
        <v>1244</v>
      </c>
      <c r="C86" s="233" t="s">
        <v>298</v>
      </c>
      <c r="D86" s="234">
        <v>1722330</v>
      </c>
      <c r="E86" s="234">
        <v>1327866</v>
      </c>
      <c r="F86" s="235">
        <f t="shared" si="33"/>
        <v>394464</v>
      </c>
      <c r="G86" s="236">
        <v>2251</v>
      </c>
      <c r="H86" s="233" t="s">
        <v>299</v>
      </c>
      <c r="I86" s="234"/>
      <c r="J86" s="234"/>
      <c r="K86" s="237">
        <f>+I86-J86</f>
        <v>0</v>
      </c>
    </row>
    <row r="87" spans="2:11">
      <c r="B87" s="232">
        <v>1245</v>
      </c>
      <c r="C87" s="233" t="s">
        <v>300</v>
      </c>
      <c r="D87" s="234"/>
      <c r="E87" s="234"/>
      <c r="F87" s="235">
        <f t="shared" si="33"/>
        <v>0</v>
      </c>
      <c r="G87" s="236">
        <v>2252</v>
      </c>
      <c r="H87" s="233" t="s">
        <v>301</v>
      </c>
      <c r="I87" s="234"/>
      <c r="J87" s="234"/>
      <c r="K87" s="237">
        <f t="shared" ref="K87:K91" si="35">+I87-J87</f>
        <v>0</v>
      </c>
    </row>
    <row r="88" spans="2:11">
      <c r="B88" s="232">
        <v>1246</v>
      </c>
      <c r="C88" s="233" t="s">
        <v>302</v>
      </c>
      <c r="D88" s="234"/>
      <c r="E88" s="234"/>
      <c r="F88" s="235">
        <f t="shared" si="33"/>
        <v>0</v>
      </c>
      <c r="G88" s="236">
        <v>2253</v>
      </c>
      <c r="H88" s="233" t="s">
        <v>303</v>
      </c>
      <c r="I88" s="234"/>
      <c r="J88" s="234"/>
      <c r="K88" s="237">
        <f t="shared" si="35"/>
        <v>0</v>
      </c>
    </row>
    <row r="89" spans="2:11">
      <c r="B89" s="232">
        <v>1247</v>
      </c>
      <c r="C89" s="233" t="s">
        <v>304</v>
      </c>
      <c r="D89" s="234"/>
      <c r="E89" s="234"/>
      <c r="F89" s="235">
        <f t="shared" si="33"/>
        <v>0</v>
      </c>
      <c r="G89" s="236">
        <v>2254</v>
      </c>
      <c r="H89" s="233" t="s">
        <v>305</v>
      </c>
      <c r="I89" s="234"/>
      <c r="J89" s="234"/>
      <c r="K89" s="237">
        <f t="shared" si="35"/>
        <v>0</v>
      </c>
    </row>
    <row r="90" spans="2:11">
      <c r="B90" s="232">
        <v>1248</v>
      </c>
      <c r="C90" s="233" t="s">
        <v>306</v>
      </c>
      <c r="D90" s="234"/>
      <c r="E90" s="234"/>
      <c r="F90" s="235">
        <f t="shared" si="33"/>
        <v>0</v>
      </c>
      <c r="G90" s="236">
        <v>2255</v>
      </c>
      <c r="H90" s="233" t="s">
        <v>307</v>
      </c>
      <c r="I90" s="234"/>
      <c r="J90" s="234"/>
      <c r="K90" s="237">
        <f t="shared" si="35"/>
        <v>0</v>
      </c>
    </row>
    <row r="91" spans="2:11">
      <c r="B91" s="232">
        <v>1249</v>
      </c>
      <c r="C91" s="233" t="s">
        <v>308</v>
      </c>
      <c r="D91" s="234"/>
      <c r="E91" s="234"/>
      <c r="F91" s="235">
        <f t="shared" si="33"/>
        <v>0</v>
      </c>
      <c r="G91" s="236">
        <v>2256</v>
      </c>
      <c r="H91" s="233" t="s">
        <v>309</v>
      </c>
      <c r="I91" s="234"/>
      <c r="J91" s="234"/>
      <c r="K91" s="237">
        <f t="shared" si="35"/>
        <v>0</v>
      </c>
    </row>
    <row r="92" spans="2:11">
      <c r="B92" s="239"/>
      <c r="C92" s="233"/>
      <c r="D92" s="234"/>
      <c r="E92" s="234"/>
      <c r="F92" s="235"/>
      <c r="G92" s="240"/>
      <c r="H92" s="233"/>
      <c r="I92" s="234"/>
      <c r="J92" s="234"/>
      <c r="K92" s="237"/>
    </row>
    <row r="93" spans="2:11">
      <c r="B93" s="227">
        <v>1250</v>
      </c>
      <c r="C93" s="228" t="s">
        <v>99</v>
      </c>
      <c r="D93" s="229">
        <f>SUM(D94:D98)</f>
        <v>0</v>
      </c>
      <c r="E93" s="229">
        <f>SUM(E94:E98)</f>
        <v>0</v>
      </c>
      <c r="F93" s="229">
        <f>SUM(F94:F98)</f>
        <v>0</v>
      </c>
      <c r="G93" s="230">
        <v>2260</v>
      </c>
      <c r="H93" s="228" t="s">
        <v>310</v>
      </c>
      <c r="I93" s="229">
        <f>SUM(I94:I97)</f>
        <v>0</v>
      </c>
      <c r="J93" s="229">
        <f t="shared" ref="J93:K93" si="36">SUM(J94:J97)</f>
        <v>0</v>
      </c>
      <c r="K93" s="231">
        <f t="shared" si="36"/>
        <v>0</v>
      </c>
    </row>
    <row r="94" spans="2:11">
      <c r="B94" s="232">
        <v>1251</v>
      </c>
      <c r="C94" s="233" t="s">
        <v>311</v>
      </c>
      <c r="D94" s="234"/>
      <c r="E94" s="234"/>
      <c r="F94" s="235">
        <f>+D94-E94</f>
        <v>0</v>
      </c>
      <c r="G94" s="236">
        <v>2261</v>
      </c>
      <c r="H94" s="233" t="s">
        <v>312</v>
      </c>
      <c r="I94" s="234"/>
      <c r="J94" s="234"/>
      <c r="K94" s="237">
        <f>+I94-J94</f>
        <v>0</v>
      </c>
    </row>
    <row r="95" spans="2:11">
      <c r="B95" s="232">
        <v>1252</v>
      </c>
      <c r="C95" s="233" t="s">
        <v>313</v>
      </c>
      <c r="D95" s="234"/>
      <c r="E95" s="234"/>
      <c r="F95" s="235">
        <f t="shared" ref="F95:F98" si="37">+D95-E95</f>
        <v>0</v>
      </c>
      <c r="G95" s="236">
        <v>2262</v>
      </c>
      <c r="H95" s="233" t="s">
        <v>314</v>
      </c>
      <c r="I95" s="234"/>
      <c r="J95" s="234"/>
      <c r="K95" s="237">
        <f t="shared" ref="K95:K97" si="38">+I95-J95</f>
        <v>0</v>
      </c>
    </row>
    <row r="96" spans="2:11">
      <c r="B96" s="232">
        <v>1253</v>
      </c>
      <c r="C96" s="233" t="s">
        <v>315</v>
      </c>
      <c r="D96" s="234"/>
      <c r="E96" s="234"/>
      <c r="F96" s="235">
        <f t="shared" si="37"/>
        <v>0</v>
      </c>
      <c r="G96" s="236">
        <v>2263</v>
      </c>
      <c r="H96" s="233" t="s">
        <v>316</v>
      </c>
      <c r="I96" s="234"/>
      <c r="J96" s="234"/>
      <c r="K96" s="237">
        <f t="shared" si="38"/>
        <v>0</v>
      </c>
    </row>
    <row r="97" spans="2:11">
      <c r="B97" s="232">
        <v>1254</v>
      </c>
      <c r="C97" s="233" t="s">
        <v>317</v>
      </c>
      <c r="D97" s="234"/>
      <c r="E97" s="234"/>
      <c r="F97" s="235">
        <f t="shared" si="37"/>
        <v>0</v>
      </c>
      <c r="G97" s="236">
        <v>2269</v>
      </c>
      <c r="H97" s="233" t="s">
        <v>318</v>
      </c>
      <c r="I97" s="234"/>
      <c r="J97" s="234"/>
      <c r="K97" s="237">
        <f t="shared" si="38"/>
        <v>0</v>
      </c>
    </row>
    <row r="98" spans="2:11">
      <c r="B98" s="232">
        <v>1259</v>
      </c>
      <c r="C98" s="233" t="s">
        <v>319</v>
      </c>
      <c r="D98" s="234"/>
      <c r="E98" s="234"/>
      <c r="F98" s="235">
        <f t="shared" si="37"/>
        <v>0</v>
      </c>
      <c r="G98" s="246"/>
      <c r="H98" s="252"/>
      <c r="I98" s="234"/>
      <c r="J98" s="234"/>
      <c r="K98" s="237"/>
    </row>
    <row r="99" spans="2:11">
      <c r="B99" s="239"/>
      <c r="C99" s="233"/>
      <c r="D99" s="234"/>
      <c r="E99" s="234"/>
      <c r="F99" s="235"/>
      <c r="G99" s="240"/>
      <c r="H99" s="253" t="s">
        <v>320</v>
      </c>
      <c r="I99" s="229">
        <f>+I64+I68+I73+I80+I85+I93</f>
        <v>0</v>
      </c>
      <c r="J99" s="229">
        <f>+J64+J68+J73+J80+J85+J93</f>
        <v>0</v>
      </c>
      <c r="K99" s="231">
        <f>+K64+K68+K73+K80+K85+K93</f>
        <v>0</v>
      </c>
    </row>
    <row r="100" spans="2:11">
      <c r="B100" s="227">
        <v>1260</v>
      </c>
      <c r="C100" s="228" t="s">
        <v>321</v>
      </c>
      <c r="D100" s="229">
        <f>SUM(D101:D105)</f>
        <v>-1001152.14</v>
      </c>
      <c r="E100" s="229">
        <f>SUM(E101:E105)</f>
        <v>-833169.54</v>
      </c>
      <c r="F100" s="229">
        <f>SUM(F101:F105)</f>
        <v>-167982.59999999998</v>
      </c>
      <c r="G100" s="251"/>
      <c r="H100" s="253" t="s">
        <v>322</v>
      </c>
      <c r="I100" s="229">
        <f>+I60+I99</f>
        <v>670252.25</v>
      </c>
      <c r="J100" s="229">
        <f t="shared" ref="J100:K100" si="39">+J60+J99</f>
        <v>-137705.03000000003</v>
      </c>
      <c r="K100" s="231">
        <f t="shared" si="39"/>
        <v>807957.28</v>
      </c>
    </row>
    <row r="101" spans="2:11">
      <c r="B101" s="232">
        <v>1261</v>
      </c>
      <c r="C101" s="233" t="s">
        <v>323</v>
      </c>
      <c r="D101" s="234"/>
      <c r="E101" s="234"/>
      <c r="F101" s="235">
        <f>+D101-E101</f>
        <v>0</v>
      </c>
      <c r="G101" s="240"/>
      <c r="H101" s="254"/>
      <c r="I101" s="234"/>
      <c r="J101" s="234"/>
      <c r="K101" s="237"/>
    </row>
    <row r="102" spans="2:11">
      <c r="B102" s="232">
        <v>1262</v>
      </c>
      <c r="C102" s="233" t="s">
        <v>324</v>
      </c>
      <c r="D102" s="234"/>
      <c r="E102" s="234"/>
      <c r="F102" s="235">
        <f t="shared" ref="F102:F105" si="40">+D102-E102</f>
        <v>0</v>
      </c>
      <c r="G102" s="230">
        <v>3000</v>
      </c>
      <c r="H102" s="228" t="s">
        <v>325</v>
      </c>
      <c r="I102" s="229"/>
      <c r="J102" s="229"/>
      <c r="K102" s="231"/>
    </row>
    <row r="103" spans="2:11">
      <c r="B103" s="232">
        <v>1263</v>
      </c>
      <c r="C103" s="233" t="s">
        <v>326</v>
      </c>
      <c r="D103" s="234">
        <v>-1001152.14</v>
      </c>
      <c r="E103" s="234">
        <v>-833169.54</v>
      </c>
      <c r="F103" s="235">
        <f t="shared" si="40"/>
        <v>-167982.59999999998</v>
      </c>
      <c r="G103" s="230">
        <v>3100</v>
      </c>
      <c r="H103" s="228" t="s">
        <v>327</v>
      </c>
      <c r="I103" s="229">
        <f>+I104+I107+I110</f>
        <v>92625.71</v>
      </c>
      <c r="J103" s="229">
        <f>+J104+J107+J110</f>
        <v>92625.71</v>
      </c>
      <c r="K103" s="231">
        <f t="shared" ref="K103" si="41">+K104+K107+K110</f>
        <v>0</v>
      </c>
    </row>
    <row r="104" spans="2:11">
      <c r="B104" s="232">
        <v>1264</v>
      </c>
      <c r="C104" s="233" t="s">
        <v>328</v>
      </c>
      <c r="D104" s="234"/>
      <c r="E104" s="234"/>
      <c r="F104" s="235">
        <f t="shared" si="40"/>
        <v>0</v>
      </c>
      <c r="G104" s="230">
        <v>3110</v>
      </c>
      <c r="H104" s="228" t="s">
        <v>55</v>
      </c>
      <c r="I104" s="229">
        <f>+I105</f>
        <v>92625.71</v>
      </c>
      <c r="J104" s="229">
        <f t="shared" ref="J104:K104" si="42">+J105</f>
        <v>92625.71</v>
      </c>
      <c r="K104" s="231">
        <f t="shared" si="42"/>
        <v>0</v>
      </c>
    </row>
    <row r="105" spans="2:11">
      <c r="B105" s="232">
        <v>1265</v>
      </c>
      <c r="C105" s="233" t="s">
        <v>329</v>
      </c>
      <c r="D105" s="234"/>
      <c r="E105" s="234"/>
      <c r="F105" s="235">
        <f t="shared" si="40"/>
        <v>0</v>
      </c>
      <c r="G105" s="236">
        <v>3111</v>
      </c>
      <c r="H105" s="233" t="s">
        <v>55</v>
      </c>
      <c r="I105" s="234">
        <v>92625.71</v>
      </c>
      <c r="J105" s="234">
        <v>92625.71</v>
      </c>
      <c r="K105" s="237">
        <f>+I105-J105</f>
        <v>0</v>
      </c>
    </row>
    <row r="106" spans="2:11">
      <c r="B106" s="239"/>
      <c r="C106" s="233"/>
      <c r="D106" s="234"/>
      <c r="E106" s="234"/>
      <c r="F106" s="235"/>
      <c r="G106" s="240"/>
      <c r="H106" s="233"/>
      <c r="I106" s="234"/>
      <c r="J106" s="234"/>
      <c r="K106" s="237"/>
    </row>
    <row r="107" spans="2:11">
      <c r="B107" s="227">
        <v>1270</v>
      </c>
      <c r="C107" s="228" t="s">
        <v>101</v>
      </c>
      <c r="D107" s="229">
        <f>SUM(D108:D113)</f>
        <v>0</v>
      </c>
      <c r="E107" s="229">
        <f>SUM(E108:E113)</f>
        <v>0</v>
      </c>
      <c r="F107" s="229">
        <f>SUM(F108:F113)</f>
        <v>0</v>
      </c>
      <c r="G107" s="230">
        <v>3120</v>
      </c>
      <c r="H107" s="228" t="s">
        <v>330</v>
      </c>
      <c r="I107" s="229">
        <f>+I108</f>
        <v>0</v>
      </c>
      <c r="J107" s="229">
        <f t="shared" ref="J107:K107" si="43">+J108</f>
        <v>0</v>
      </c>
      <c r="K107" s="231">
        <f t="shared" si="43"/>
        <v>0</v>
      </c>
    </row>
    <row r="108" spans="2:11">
      <c r="B108" s="232">
        <v>1271</v>
      </c>
      <c r="C108" s="233" t="s">
        <v>331</v>
      </c>
      <c r="D108" s="234"/>
      <c r="E108" s="234"/>
      <c r="F108" s="235">
        <f>+D108-E108</f>
        <v>0</v>
      </c>
      <c r="G108" s="236">
        <v>3121</v>
      </c>
      <c r="H108" s="233" t="s">
        <v>330</v>
      </c>
      <c r="I108" s="234"/>
      <c r="J108" s="234"/>
      <c r="K108" s="237">
        <f>+I108-J108</f>
        <v>0</v>
      </c>
    </row>
    <row r="109" spans="2:11">
      <c r="B109" s="232">
        <v>1272</v>
      </c>
      <c r="C109" s="233" t="s">
        <v>332</v>
      </c>
      <c r="D109" s="234"/>
      <c r="E109" s="234"/>
      <c r="F109" s="235">
        <f t="shared" ref="F109:F113" si="44">+D109-E109</f>
        <v>0</v>
      </c>
      <c r="G109" s="251"/>
      <c r="H109" s="233"/>
      <c r="I109" s="234"/>
      <c r="J109" s="234"/>
      <c r="K109" s="237"/>
    </row>
    <row r="110" spans="2:11">
      <c r="B110" s="232">
        <v>1273</v>
      </c>
      <c r="C110" s="233" t="s">
        <v>333</v>
      </c>
      <c r="D110" s="234"/>
      <c r="E110" s="234"/>
      <c r="F110" s="235">
        <f t="shared" si="44"/>
        <v>0</v>
      </c>
      <c r="G110" s="230">
        <v>3130</v>
      </c>
      <c r="H110" s="228" t="s">
        <v>334</v>
      </c>
      <c r="I110" s="229">
        <f>+I111</f>
        <v>0</v>
      </c>
      <c r="J110" s="229">
        <f t="shared" ref="J110:K110" si="45">+J111</f>
        <v>0</v>
      </c>
      <c r="K110" s="231">
        <f t="shared" si="45"/>
        <v>0</v>
      </c>
    </row>
    <row r="111" spans="2:11">
      <c r="B111" s="232">
        <v>1274</v>
      </c>
      <c r="C111" s="233" t="s">
        <v>335</v>
      </c>
      <c r="D111" s="234"/>
      <c r="E111" s="234"/>
      <c r="F111" s="235">
        <f t="shared" si="44"/>
        <v>0</v>
      </c>
      <c r="G111" s="236">
        <v>3131</v>
      </c>
      <c r="H111" s="233" t="s">
        <v>334</v>
      </c>
      <c r="I111" s="234"/>
      <c r="J111" s="234"/>
      <c r="K111" s="237">
        <f>+I111-J111</f>
        <v>0</v>
      </c>
    </row>
    <row r="112" spans="2:11">
      <c r="B112" s="232">
        <v>1275</v>
      </c>
      <c r="C112" s="233" t="s">
        <v>336</v>
      </c>
      <c r="D112" s="234"/>
      <c r="E112" s="234"/>
      <c r="F112" s="235">
        <f t="shared" si="44"/>
        <v>0</v>
      </c>
      <c r="G112" s="251"/>
      <c r="H112" s="233"/>
      <c r="I112" s="234"/>
      <c r="J112" s="234"/>
      <c r="K112" s="237"/>
    </row>
    <row r="113" spans="2:11">
      <c r="B113" s="243">
        <v>1279</v>
      </c>
      <c r="C113" s="233" t="s">
        <v>337</v>
      </c>
      <c r="D113" s="234"/>
      <c r="E113" s="234"/>
      <c r="F113" s="235">
        <f t="shared" si="44"/>
        <v>0</v>
      </c>
      <c r="G113" s="230">
        <v>3200</v>
      </c>
      <c r="H113" s="228" t="s">
        <v>338</v>
      </c>
      <c r="I113" s="229">
        <f>+I114+I116+I119+I125+I130+I134</f>
        <v>12091345.74</v>
      </c>
      <c r="J113" s="229">
        <f>+J114+J116+J119+J125+J130+J134</f>
        <v>11365786.15</v>
      </c>
      <c r="K113" s="231">
        <f t="shared" ref="K113" si="46">+K114+K116+K119+K125+K130</f>
        <v>725559.59000000067</v>
      </c>
    </row>
    <row r="114" spans="2:11" ht="21.75" customHeight="1">
      <c r="B114" s="247"/>
      <c r="C114" s="233"/>
      <c r="D114" s="234"/>
      <c r="E114" s="234"/>
      <c r="F114" s="235"/>
      <c r="G114" s="230">
        <v>3210</v>
      </c>
      <c r="H114" s="228" t="s">
        <v>339</v>
      </c>
      <c r="I114" s="229">
        <f>+I115</f>
        <v>692555.6</v>
      </c>
      <c r="J114" s="229">
        <f t="shared" ref="J114:K114" si="47">+J115</f>
        <v>1175524.6499999999</v>
      </c>
      <c r="K114" s="231">
        <f t="shared" si="47"/>
        <v>-482969.04999999993</v>
      </c>
    </row>
    <row r="115" spans="2:11" ht="21.75" customHeight="1">
      <c r="B115" s="242">
        <v>1280</v>
      </c>
      <c r="C115" s="228" t="s">
        <v>102</v>
      </c>
      <c r="D115" s="229">
        <f>SUM(D116:D120)</f>
        <v>0</v>
      </c>
      <c r="E115" s="229">
        <f>SUM(E116:E120)</f>
        <v>0</v>
      </c>
      <c r="F115" s="229">
        <f>SUM(F116:F120)</f>
        <v>0</v>
      </c>
      <c r="G115" s="236">
        <v>3211</v>
      </c>
      <c r="H115" s="233" t="s">
        <v>339</v>
      </c>
      <c r="I115" s="234">
        <v>692555.6</v>
      </c>
      <c r="J115" s="234">
        <v>1175524.6499999999</v>
      </c>
      <c r="K115" s="237">
        <f>+I115-J115</f>
        <v>-482969.04999999993</v>
      </c>
    </row>
    <row r="116" spans="2:11" ht="24.75" customHeight="1">
      <c r="B116" s="243">
        <v>1281</v>
      </c>
      <c r="C116" s="238" t="s">
        <v>340</v>
      </c>
      <c r="D116" s="234"/>
      <c r="E116" s="234"/>
      <c r="F116" s="235">
        <f>+D116-E116</f>
        <v>0</v>
      </c>
      <c r="G116" s="230">
        <v>3220</v>
      </c>
      <c r="H116" s="228" t="s">
        <v>341</v>
      </c>
      <c r="I116" s="229">
        <f>+I117</f>
        <v>11398790.140000001</v>
      </c>
      <c r="J116" s="229">
        <f t="shared" ref="J116:K116" si="48">+J117</f>
        <v>10190261.5</v>
      </c>
      <c r="K116" s="231">
        <f t="shared" si="48"/>
        <v>1208528.6400000006</v>
      </c>
    </row>
    <row r="117" spans="2:11" ht="24" customHeight="1">
      <c r="B117" s="243">
        <v>1282</v>
      </c>
      <c r="C117" s="238" t="s">
        <v>342</v>
      </c>
      <c r="D117" s="234"/>
      <c r="E117" s="234"/>
      <c r="F117" s="235">
        <f t="shared" ref="F117:F120" si="49">+D117-E117</f>
        <v>0</v>
      </c>
      <c r="G117" s="236">
        <v>3221</v>
      </c>
      <c r="H117" s="233" t="s">
        <v>341</v>
      </c>
      <c r="I117" s="234">
        <v>11398790.140000001</v>
      </c>
      <c r="J117" s="234">
        <v>10190261.5</v>
      </c>
      <c r="K117" s="237">
        <f>+I117-J117</f>
        <v>1208528.6400000006</v>
      </c>
    </row>
    <row r="118" spans="2:11" ht="24" customHeight="1">
      <c r="B118" s="243">
        <v>1283</v>
      </c>
      <c r="C118" s="238" t="s">
        <v>343</v>
      </c>
      <c r="D118" s="234"/>
      <c r="E118" s="234"/>
      <c r="F118" s="235">
        <f t="shared" si="49"/>
        <v>0</v>
      </c>
      <c r="G118" s="240"/>
      <c r="H118" s="233"/>
      <c r="I118" s="234"/>
      <c r="J118" s="234"/>
      <c r="K118" s="237"/>
    </row>
    <row r="119" spans="2:11" ht="24.75" customHeight="1">
      <c r="B119" s="243">
        <v>1284</v>
      </c>
      <c r="C119" s="238" t="s">
        <v>344</v>
      </c>
      <c r="D119" s="234"/>
      <c r="E119" s="234"/>
      <c r="F119" s="235">
        <f t="shared" si="49"/>
        <v>0</v>
      </c>
      <c r="G119" s="230">
        <v>3230</v>
      </c>
      <c r="H119" s="255" t="s">
        <v>345</v>
      </c>
      <c r="I119" s="229">
        <f>SUM(I120:I123)</f>
        <v>0</v>
      </c>
      <c r="J119" s="229">
        <f>SUM(J120:J123)</f>
        <v>0</v>
      </c>
      <c r="K119" s="231">
        <f t="shared" ref="K119" si="50">SUM(K120:K123)</f>
        <v>0</v>
      </c>
    </row>
    <row r="120" spans="2:11" ht="20.25" customHeight="1">
      <c r="B120" s="243">
        <v>1289</v>
      </c>
      <c r="C120" s="233" t="s">
        <v>346</v>
      </c>
      <c r="D120" s="234"/>
      <c r="E120" s="234"/>
      <c r="F120" s="235">
        <f t="shared" si="49"/>
        <v>0</v>
      </c>
      <c r="G120" s="236">
        <v>3231</v>
      </c>
      <c r="H120" s="233" t="s">
        <v>347</v>
      </c>
      <c r="I120" s="234"/>
      <c r="J120" s="234"/>
      <c r="K120" s="237">
        <f>+I120-J120</f>
        <v>0</v>
      </c>
    </row>
    <row r="121" spans="2:11">
      <c r="B121" s="247"/>
      <c r="C121" s="233"/>
      <c r="D121" s="234"/>
      <c r="E121" s="234"/>
      <c r="F121" s="235"/>
      <c r="G121" s="236">
        <v>3232</v>
      </c>
      <c r="H121" s="233" t="s">
        <v>348</v>
      </c>
      <c r="I121" s="234"/>
      <c r="J121" s="234"/>
      <c r="K121" s="237">
        <f t="shared" ref="K121:K123" si="51">+I121-J121</f>
        <v>0</v>
      </c>
    </row>
    <row r="122" spans="2:11">
      <c r="B122" s="227">
        <v>1290</v>
      </c>
      <c r="C122" s="228" t="s">
        <v>103</v>
      </c>
      <c r="D122" s="229">
        <f>SUM(D123:D125)</f>
        <v>0</v>
      </c>
      <c r="E122" s="229">
        <f>SUM(E123:E125)</f>
        <v>0</v>
      </c>
      <c r="F122" s="229">
        <f>SUM(F123:F125)</f>
        <v>0</v>
      </c>
      <c r="G122" s="236">
        <v>3233</v>
      </c>
      <c r="H122" s="233" t="s">
        <v>349</v>
      </c>
      <c r="I122" s="234"/>
      <c r="J122" s="234"/>
      <c r="K122" s="237">
        <f t="shared" si="51"/>
        <v>0</v>
      </c>
    </row>
    <row r="123" spans="2:11">
      <c r="B123" s="243">
        <v>1291</v>
      </c>
      <c r="C123" s="233" t="s">
        <v>350</v>
      </c>
      <c r="D123" s="234"/>
      <c r="E123" s="234"/>
      <c r="F123" s="235">
        <f>+D123-E123</f>
        <v>0</v>
      </c>
      <c r="G123" s="236">
        <v>3239</v>
      </c>
      <c r="H123" s="233" t="s">
        <v>351</v>
      </c>
      <c r="I123" s="234"/>
      <c r="J123" s="234"/>
      <c r="K123" s="237">
        <f t="shared" si="51"/>
        <v>0</v>
      </c>
    </row>
    <row r="124" spans="2:11">
      <c r="B124" s="243">
        <v>1292</v>
      </c>
      <c r="C124" s="233" t="s">
        <v>352</v>
      </c>
      <c r="D124" s="234"/>
      <c r="E124" s="234"/>
      <c r="F124" s="235">
        <f t="shared" ref="F124:F125" si="52">+D124-E124</f>
        <v>0</v>
      </c>
      <c r="G124" s="240"/>
      <c r="H124" s="233"/>
      <c r="I124" s="234"/>
      <c r="J124" s="234"/>
      <c r="K124" s="237"/>
    </row>
    <row r="125" spans="2:11">
      <c r="B125" s="243">
        <v>1293</v>
      </c>
      <c r="C125" s="233" t="s">
        <v>353</v>
      </c>
      <c r="D125" s="234"/>
      <c r="E125" s="234"/>
      <c r="F125" s="235">
        <f t="shared" si="52"/>
        <v>0</v>
      </c>
      <c r="G125" s="230">
        <v>3240</v>
      </c>
      <c r="H125" s="228" t="s">
        <v>354</v>
      </c>
      <c r="I125" s="229">
        <f>SUM(I126:I128)</f>
        <v>0</v>
      </c>
      <c r="J125" s="229">
        <f t="shared" ref="J125:K125" si="53">SUM(J126:J128)</f>
        <v>0</v>
      </c>
      <c r="K125" s="231">
        <f t="shared" si="53"/>
        <v>0</v>
      </c>
    </row>
    <row r="126" spans="2:11">
      <c r="B126" s="256"/>
      <c r="C126" s="257"/>
      <c r="D126" s="234"/>
      <c r="E126" s="234"/>
      <c r="F126" s="235"/>
      <c r="G126" s="236">
        <v>3241</v>
      </c>
      <c r="H126" s="233" t="s">
        <v>355</v>
      </c>
      <c r="I126" s="234"/>
      <c r="J126" s="234"/>
      <c r="K126" s="237">
        <f>+I126-J126</f>
        <v>0</v>
      </c>
    </row>
    <row r="127" spans="2:11">
      <c r="B127" s="256"/>
      <c r="C127" s="257"/>
      <c r="D127" s="234"/>
      <c r="E127" s="234"/>
      <c r="F127" s="235"/>
      <c r="G127" s="236">
        <v>3242</v>
      </c>
      <c r="H127" s="233" t="s">
        <v>356</v>
      </c>
      <c r="I127" s="234"/>
      <c r="J127" s="234"/>
      <c r="K127" s="237">
        <f t="shared" ref="K127:K128" si="54">+I127-J127</f>
        <v>0</v>
      </c>
    </row>
    <row r="128" spans="2:11">
      <c r="B128" s="256"/>
      <c r="C128" s="257"/>
      <c r="D128" s="234"/>
      <c r="E128" s="234"/>
      <c r="F128" s="235"/>
      <c r="G128" s="236">
        <v>3243</v>
      </c>
      <c r="H128" s="233" t="s">
        <v>357</v>
      </c>
      <c r="I128" s="234"/>
      <c r="J128" s="234"/>
      <c r="K128" s="237">
        <f t="shared" si="54"/>
        <v>0</v>
      </c>
    </row>
    <row r="129" spans="2:11">
      <c r="B129" s="256"/>
      <c r="C129" s="248" t="s">
        <v>358</v>
      </c>
      <c r="D129" s="229">
        <f>+D60+D66+D73+D82+D93+D100+D107+D115+D122</f>
        <v>12850077.42</v>
      </c>
      <c r="E129" s="229">
        <f t="shared" ref="E129:F129" si="55">+E60+E66+E73+E82+E93+E100+E107+E115+E122</f>
        <v>11192153.91</v>
      </c>
      <c r="F129" s="229">
        <f t="shared" si="55"/>
        <v>1657923.5100000002</v>
      </c>
      <c r="G129" s="240"/>
      <c r="H129" s="233"/>
      <c r="I129" s="234"/>
      <c r="J129" s="234"/>
      <c r="K129" s="237"/>
    </row>
    <row r="130" spans="2:11">
      <c r="B130" s="256"/>
      <c r="C130" s="257"/>
      <c r="D130" s="234"/>
      <c r="E130" s="234"/>
      <c r="F130" s="235"/>
      <c r="G130" s="230">
        <v>3250</v>
      </c>
      <c r="H130" s="228" t="s">
        <v>359</v>
      </c>
      <c r="I130" s="229">
        <f>SUM(I131:I132)</f>
        <v>0</v>
      </c>
      <c r="J130" s="229">
        <f t="shared" ref="J130:K130" si="56">SUM(J131:J132)</f>
        <v>0</v>
      </c>
      <c r="K130" s="231">
        <f t="shared" si="56"/>
        <v>0</v>
      </c>
    </row>
    <row r="131" spans="2:11">
      <c r="B131" s="256"/>
      <c r="C131" s="257"/>
      <c r="D131" s="234"/>
      <c r="E131" s="234"/>
      <c r="F131" s="235"/>
      <c r="G131" s="236">
        <v>3251</v>
      </c>
      <c r="H131" s="233" t="s">
        <v>360</v>
      </c>
      <c r="I131" s="234"/>
      <c r="J131" s="234"/>
      <c r="K131" s="237">
        <f>+I131-J131</f>
        <v>0</v>
      </c>
    </row>
    <row r="132" spans="2:11">
      <c r="B132" s="256"/>
      <c r="C132" s="257"/>
      <c r="D132" s="234"/>
      <c r="E132" s="234"/>
      <c r="F132" s="235"/>
      <c r="G132" s="236">
        <v>3252</v>
      </c>
      <c r="H132" s="233" t="s">
        <v>361</v>
      </c>
      <c r="I132" s="234"/>
      <c r="J132" s="234"/>
      <c r="K132" s="237">
        <f>+I132-J132</f>
        <v>0</v>
      </c>
    </row>
    <row r="133" spans="2:11">
      <c r="B133" s="256"/>
      <c r="C133" s="257"/>
      <c r="D133" s="234"/>
      <c r="E133" s="234"/>
      <c r="F133" s="235"/>
      <c r="G133" s="240"/>
      <c r="H133" s="233"/>
      <c r="I133" s="234"/>
      <c r="J133" s="234"/>
      <c r="K133" s="237"/>
    </row>
    <row r="134" spans="2:11">
      <c r="B134" s="256"/>
      <c r="C134" s="257"/>
      <c r="D134" s="234"/>
      <c r="E134" s="234"/>
      <c r="F134" s="235"/>
      <c r="G134" s="230">
        <v>3300</v>
      </c>
      <c r="H134" s="228" t="s">
        <v>362</v>
      </c>
      <c r="I134" s="229">
        <f>+I135+I137</f>
        <v>0</v>
      </c>
      <c r="J134" s="229">
        <f>+J135+J137</f>
        <v>0</v>
      </c>
      <c r="K134" s="231">
        <f t="shared" ref="K134" si="57">+K135+K137</f>
        <v>0</v>
      </c>
    </row>
    <row r="135" spans="2:11">
      <c r="B135" s="256"/>
      <c r="C135" s="257"/>
      <c r="D135" s="234"/>
      <c r="E135" s="234"/>
      <c r="F135" s="235"/>
      <c r="G135" s="230">
        <v>3310</v>
      </c>
      <c r="H135" s="228" t="s">
        <v>363</v>
      </c>
      <c r="I135" s="229">
        <f>+I136</f>
        <v>0</v>
      </c>
      <c r="J135" s="229">
        <f t="shared" ref="J135:K135" si="58">+J136</f>
        <v>0</v>
      </c>
      <c r="K135" s="231">
        <f t="shared" si="58"/>
        <v>0</v>
      </c>
    </row>
    <row r="136" spans="2:11">
      <c r="B136" s="256"/>
      <c r="C136" s="257"/>
      <c r="D136" s="234"/>
      <c r="E136" s="234"/>
      <c r="F136" s="235"/>
      <c r="G136" s="236">
        <v>3311</v>
      </c>
      <c r="H136" s="233" t="s">
        <v>363</v>
      </c>
      <c r="I136" s="234"/>
      <c r="J136" s="234"/>
      <c r="K136" s="237">
        <f>+I136-J136</f>
        <v>0</v>
      </c>
    </row>
    <row r="137" spans="2:11">
      <c r="B137" s="256"/>
      <c r="C137" s="257"/>
      <c r="D137" s="234"/>
      <c r="E137" s="234"/>
      <c r="F137" s="235"/>
      <c r="G137" s="230">
        <v>3320</v>
      </c>
      <c r="H137" s="228" t="s">
        <v>364</v>
      </c>
      <c r="I137" s="229">
        <f>+I138</f>
        <v>0</v>
      </c>
      <c r="J137" s="229">
        <f t="shared" ref="J137:K137" si="59">+J138</f>
        <v>0</v>
      </c>
      <c r="K137" s="231">
        <f t="shared" si="59"/>
        <v>0</v>
      </c>
    </row>
    <row r="138" spans="2:11">
      <c r="B138" s="256"/>
      <c r="C138" s="257"/>
      <c r="D138" s="234"/>
      <c r="E138" s="234"/>
      <c r="F138" s="235"/>
      <c r="G138" s="236">
        <v>3321</v>
      </c>
      <c r="H138" s="233" t="s">
        <v>364</v>
      </c>
      <c r="I138" s="234"/>
      <c r="J138" s="234"/>
      <c r="K138" s="237">
        <f>+I138-J138</f>
        <v>0</v>
      </c>
    </row>
    <row r="139" spans="2:11">
      <c r="B139" s="256"/>
      <c r="C139" s="257"/>
      <c r="D139" s="234"/>
      <c r="E139" s="234"/>
      <c r="F139" s="235"/>
      <c r="G139" s="257"/>
      <c r="H139" s="257"/>
      <c r="I139" s="234"/>
      <c r="J139" s="234"/>
      <c r="K139" s="237"/>
    </row>
    <row r="140" spans="2:11">
      <c r="B140" s="256"/>
      <c r="C140" s="257"/>
      <c r="D140" s="234"/>
      <c r="E140" s="234"/>
      <c r="F140" s="235"/>
      <c r="G140" s="257"/>
      <c r="H140" s="253" t="s">
        <v>365</v>
      </c>
      <c r="I140" s="229">
        <f>+I103+I113</f>
        <v>12183971.450000001</v>
      </c>
      <c r="J140" s="229">
        <f>+J103+J113</f>
        <v>11458411.860000001</v>
      </c>
      <c r="K140" s="231">
        <f>+K102</f>
        <v>0</v>
      </c>
    </row>
    <row r="141" spans="2:11" ht="6.75" customHeight="1">
      <c r="B141" s="258"/>
      <c r="C141" s="1024"/>
      <c r="D141" s="259"/>
      <c r="E141" s="259"/>
      <c r="F141" s="260"/>
      <c r="G141" s="261"/>
      <c r="H141" s="261"/>
      <c r="I141" s="262"/>
      <c r="J141" s="262"/>
      <c r="K141" s="263"/>
    </row>
    <row r="142" spans="2:11" ht="6.75" customHeight="1" thickBot="1">
      <c r="B142" s="258"/>
      <c r="C142" s="266"/>
      <c r="D142" s="264"/>
      <c r="E142" s="264"/>
      <c r="F142" s="265"/>
      <c r="G142" s="266"/>
      <c r="H142" s="266"/>
      <c r="I142" s="264"/>
      <c r="J142" s="264"/>
      <c r="K142" s="267"/>
    </row>
    <row r="143" spans="2:11" ht="15.75" thickTop="1" thickBot="1">
      <c r="B143" s="268"/>
      <c r="C143" s="269" t="s">
        <v>366</v>
      </c>
      <c r="D143" s="270">
        <f>+D57+D129</f>
        <v>12854223.699999999</v>
      </c>
      <c r="E143" s="270">
        <f>+E57+E129</f>
        <v>11320706.83</v>
      </c>
      <c r="F143" s="270">
        <f>+D143-E143</f>
        <v>1533516.8699999992</v>
      </c>
      <c r="G143" s="271"/>
      <c r="H143" s="272" t="s">
        <v>367</v>
      </c>
      <c r="I143" s="270">
        <f>+I100+I140</f>
        <v>12854223.700000001</v>
      </c>
      <c r="J143" s="270">
        <f>+J100+J140</f>
        <v>11320706.830000002</v>
      </c>
      <c r="K143" s="273">
        <f>+I143-J143</f>
        <v>1533516.8699999992</v>
      </c>
    </row>
    <row r="144" spans="2:11" ht="15" thickTop="1">
      <c r="B144" s="274"/>
      <c r="C144" s="275"/>
      <c r="D144" s="276"/>
      <c r="E144" s="276"/>
      <c r="F144" s="276"/>
      <c r="G144" s="277"/>
      <c r="H144" s="275"/>
      <c r="I144" s="276"/>
      <c r="J144" s="276"/>
      <c r="K144" s="276"/>
    </row>
    <row r="145" spans="2:11">
      <c r="B145" s="274"/>
      <c r="C145" s="275"/>
      <c r="D145" s="276"/>
      <c r="E145" s="276"/>
      <c r="F145" s="276"/>
      <c r="G145" s="277"/>
      <c r="H145" s="275"/>
      <c r="I145" s="276"/>
      <c r="J145" s="276"/>
      <c r="K145" s="276"/>
    </row>
    <row r="146" spans="2:11">
      <c r="B146" s="274"/>
      <c r="C146" s="275"/>
      <c r="D146" s="276"/>
      <c r="E146" s="276"/>
      <c r="F146" s="276"/>
      <c r="G146" s="277"/>
      <c r="H146" s="275"/>
      <c r="I146" s="276"/>
      <c r="J146" s="276"/>
      <c r="K146" s="276"/>
    </row>
    <row r="148" spans="2:11">
      <c r="B148" s="1604" t="s">
        <v>78</v>
      </c>
      <c r="C148" s="1604"/>
      <c r="D148" s="1604"/>
      <c r="E148" s="1604"/>
      <c r="F148" s="1604"/>
      <c r="G148" s="1604"/>
      <c r="H148" s="1604"/>
      <c r="I148" s="1604"/>
      <c r="J148" s="1604"/>
      <c r="K148" s="1604"/>
    </row>
    <row r="149" spans="2:11">
      <c r="B149" s="1604" t="s">
        <v>1677</v>
      </c>
      <c r="C149" s="1604"/>
      <c r="D149" s="1604"/>
      <c r="E149" s="1604"/>
      <c r="F149" s="1604"/>
      <c r="G149" s="1604"/>
      <c r="H149" s="1604"/>
      <c r="I149" s="1604"/>
      <c r="J149" s="1604"/>
      <c r="K149" s="1604"/>
    </row>
    <row r="150" spans="2:11">
      <c r="B150" s="278"/>
      <c r="C150" s="279"/>
    </row>
    <row r="151" spans="2:11">
      <c r="B151" s="278"/>
      <c r="C151" s="279"/>
    </row>
    <row r="152" spans="2:11">
      <c r="B152" s="278"/>
      <c r="C152" s="278"/>
    </row>
    <row r="160" spans="2:11">
      <c r="C160" s="280"/>
    </row>
    <row r="161" spans="3:3">
      <c r="C161" s="280"/>
    </row>
  </sheetData>
  <customSheetViews>
    <customSheetView guid="{AB7C7113-F865-4779-9FA4-3A0AD2C9E93A}" scale="130" showGridLines="0" fitToPage="1" hiddenRows="1" topLeftCell="D124">
      <selection activeCell="C143" sqref="C143"/>
      <pageMargins left="0.70866141732283472" right="0.70866141732283472" top="0.74803149606299213" bottom="0.74803149606299213" header="0.31496062992125984" footer="0.31496062992125984"/>
      <pageSetup scale="48" fitToHeight="3" orientation="landscape" r:id="rId1"/>
    </customSheetView>
    <customSheetView guid="{05A24B3F-0046-4A93-964B-C8E884CA78A3}" showGridLines="0" fitToPage="1" hiddenRows="1">
      <selection activeCell="D70" sqref="D70"/>
      <pageMargins left="0.70866141732283472" right="0.70866141732283472" top="0.74803149606299213" bottom="0.74803149606299213" header="0.31496062992125984" footer="0.31496062992125984"/>
      <pageSetup scale="48" fitToHeight="3" orientation="landscape" r:id="rId2"/>
    </customSheetView>
  </customSheetViews>
  <mergeCells count="13">
    <mergeCell ref="K6:K7"/>
    <mergeCell ref="B148:K148"/>
    <mergeCell ref="B149:K149"/>
    <mergeCell ref="B2:K2"/>
    <mergeCell ref="C3:E3"/>
    <mergeCell ref="F3:G3"/>
    <mergeCell ref="B6:B7"/>
    <mergeCell ref="C6:C7"/>
    <mergeCell ref="D6:E6"/>
    <mergeCell ref="F6:F7"/>
    <mergeCell ref="G6:G7"/>
    <mergeCell ref="H6:H7"/>
    <mergeCell ref="I6:J6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3" orientation="landscape" r:id="rId3"/>
  <rowBreaks count="1" manualBreakCount="1">
    <brk id="147" max="10" man="1"/>
  </rowBreaks>
  <ignoredErrors>
    <ignoredError sqref="K136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  <pageSetUpPr fitToPage="1"/>
  </sheetPr>
  <dimension ref="A1:P91"/>
  <sheetViews>
    <sheetView showGridLines="0" view="pageBreakPreview" topLeftCell="A69" zoomScale="70" zoomScaleNormal="100" zoomScaleSheetLayoutView="70" workbookViewId="0">
      <selection activeCell="J155" sqref="J155"/>
    </sheetView>
  </sheetViews>
  <sheetFormatPr baseColWidth="10" defaultRowHeight="15"/>
  <cols>
    <col min="1" max="1" width="2.140625" customWidth="1"/>
    <col min="2" max="2" width="21" customWidth="1"/>
    <col min="3" max="3" width="76.5703125" customWidth="1"/>
    <col min="4" max="4" width="26" customWidth="1"/>
    <col min="5" max="5" width="32.140625" customWidth="1"/>
    <col min="6" max="6" width="20.28515625" customWidth="1"/>
    <col min="7" max="7" width="17.85546875" customWidth="1"/>
    <col min="8" max="8" width="1.140625" customWidth="1"/>
  </cols>
  <sheetData>
    <row r="1" spans="1:16" ht="6" customHeight="1" thickBot="1">
      <c r="A1" s="281"/>
      <c r="B1" s="1"/>
      <c r="C1" s="2"/>
      <c r="D1" s="3"/>
      <c r="E1" s="282"/>
      <c r="F1" s="282"/>
      <c r="G1" s="1"/>
      <c r="H1" s="4"/>
      <c r="I1" s="4"/>
      <c r="J1" s="4"/>
      <c r="K1" s="4"/>
      <c r="L1" s="4"/>
      <c r="M1" s="4"/>
      <c r="N1" s="4"/>
      <c r="O1" s="4"/>
      <c r="P1" s="4"/>
    </row>
    <row r="2" spans="1:16" s="284" customFormat="1" ht="90.75" customHeight="1" thickTop="1">
      <c r="A2" s="283"/>
      <c r="B2" s="1620" t="s">
        <v>1639</v>
      </c>
      <c r="C2" s="1621"/>
      <c r="D2" s="1621"/>
      <c r="E2" s="1621"/>
      <c r="F2" s="1621"/>
      <c r="G2" s="1622"/>
    </row>
    <row r="3" spans="1:16" s="289" customFormat="1" ht="9.75" customHeight="1">
      <c r="A3" s="283"/>
      <c r="B3" s="285"/>
      <c r="C3" s="286"/>
      <c r="D3" s="286"/>
      <c r="E3" s="287"/>
      <c r="F3" s="287"/>
      <c r="G3" s="288"/>
    </row>
    <row r="4" spans="1:16">
      <c r="A4" s="281"/>
      <c r="B4" s="1410" t="s">
        <v>2119</v>
      </c>
      <c r="C4" s="290"/>
      <c r="D4" s="291"/>
      <c r="E4" s="292"/>
      <c r="F4" s="292"/>
      <c r="G4" s="5" t="s">
        <v>2118</v>
      </c>
      <c r="H4" s="4"/>
      <c r="I4" s="4"/>
      <c r="J4" s="4"/>
      <c r="K4" s="4"/>
      <c r="L4" s="4"/>
      <c r="M4" s="4"/>
      <c r="N4" s="4"/>
      <c r="O4" s="4"/>
      <c r="P4" s="4"/>
    </row>
    <row r="5" spans="1:16" ht="8.25" customHeight="1" thickBot="1">
      <c r="A5" s="281"/>
      <c r="B5" s="6"/>
      <c r="C5" s="7"/>
      <c r="D5" s="7"/>
      <c r="E5" s="293"/>
      <c r="F5" s="293"/>
      <c r="G5" s="8"/>
      <c r="H5" s="4"/>
      <c r="I5" s="4"/>
      <c r="J5" s="4"/>
      <c r="K5" s="4"/>
      <c r="L5" s="4"/>
      <c r="M5" s="4"/>
      <c r="N5" s="4"/>
      <c r="O5" s="4"/>
      <c r="P5" s="4"/>
    </row>
    <row r="6" spans="1:16" ht="6" customHeight="1" thickTop="1" thickBot="1">
      <c r="A6" s="281"/>
      <c r="B6" s="9"/>
      <c r="C6" s="9"/>
      <c r="D6" s="9"/>
      <c r="E6" s="294"/>
      <c r="F6" s="294"/>
      <c r="G6" s="9"/>
      <c r="H6" s="4"/>
      <c r="I6" s="4"/>
      <c r="J6" s="4"/>
      <c r="K6" s="4"/>
      <c r="L6" s="4"/>
      <c r="M6" s="4"/>
      <c r="N6" s="4"/>
      <c r="O6" s="4"/>
      <c r="P6" s="4"/>
    </row>
    <row r="7" spans="1:16" s="298" customFormat="1" ht="16.5" customHeight="1" thickTop="1">
      <c r="A7" s="295"/>
      <c r="B7" s="1623" t="s">
        <v>0</v>
      </c>
      <c r="C7" s="1625" t="s">
        <v>1884</v>
      </c>
      <c r="D7" s="296" t="s">
        <v>1640</v>
      </c>
      <c r="E7" s="297" t="s">
        <v>368</v>
      </c>
      <c r="F7" s="1627" t="s">
        <v>369</v>
      </c>
      <c r="G7" s="1628"/>
    </row>
    <row r="8" spans="1:16" s="298" customFormat="1" ht="13.5" thickBot="1">
      <c r="A8" s="295"/>
      <c r="B8" s="1624"/>
      <c r="C8" s="1626"/>
      <c r="D8" s="299" t="s">
        <v>16</v>
      </c>
      <c r="E8" s="299" t="s">
        <v>16</v>
      </c>
      <c r="F8" s="299" t="s">
        <v>16</v>
      </c>
      <c r="G8" s="300" t="s">
        <v>370</v>
      </c>
    </row>
    <row r="9" spans="1:16" ht="6" customHeight="1" thickTop="1" thickBot="1">
      <c r="A9" s="281"/>
      <c r="B9" s="4"/>
      <c r="C9" s="4"/>
      <c r="D9" s="4"/>
      <c r="E9" s="301"/>
      <c r="F9" s="301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311" customFormat="1" ht="24" customHeight="1" thickTop="1">
      <c r="A10" s="302"/>
      <c r="B10" s="303">
        <v>4000</v>
      </c>
      <c r="C10" s="304" t="s">
        <v>371</v>
      </c>
      <c r="D10" s="305"/>
      <c r="E10" s="306"/>
      <c r="F10" s="306"/>
      <c r="G10" s="307"/>
      <c r="H10" s="308"/>
      <c r="I10" s="308"/>
      <c r="J10" s="308"/>
      <c r="K10" s="308"/>
      <c r="L10" s="308"/>
      <c r="M10" s="308"/>
      <c r="N10" s="308"/>
      <c r="O10" s="309"/>
      <c r="P10" s="310"/>
    </row>
    <row r="11" spans="1:16" s="311" customFormat="1">
      <c r="A11" s="302"/>
      <c r="B11" s="312">
        <v>4100</v>
      </c>
      <c r="C11" s="1022" t="s">
        <v>372</v>
      </c>
      <c r="D11" s="313">
        <f>SUM(D12:D19)</f>
        <v>611432</v>
      </c>
      <c r="E11" s="313">
        <f>SUM(E12:E19)</f>
        <v>446309.24</v>
      </c>
      <c r="F11" s="319">
        <f>SUM(F12:F19)</f>
        <v>165122.76</v>
      </c>
      <c r="G11" s="314">
        <f>IFERROR((D11/E11-1)*100,0)</f>
        <v>36.997387730534115</v>
      </c>
      <c r="H11" s="308"/>
      <c r="I11" s="308"/>
      <c r="J11" s="308"/>
      <c r="K11" s="308"/>
      <c r="L11" s="308"/>
      <c r="M11" s="308"/>
      <c r="N11" s="308"/>
      <c r="O11" s="309"/>
      <c r="P11" s="310"/>
    </row>
    <row r="12" spans="1:16" s="311" customFormat="1">
      <c r="A12" s="302">
        <v>4110</v>
      </c>
      <c r="B12" s="315"/>
      <c r="C12" s="316" t="s">
        <v>31</v>
      </c>
      <c r="D12" s="317"/>
      <c r="E12" s="318"/>
      <c r="F12" s="319">
        <f>D12-E12</f>
        <v>0</v>
      </c>
      <c r="G12" s="314">
        <f>IFERROR((D12/E12-1)*100,0)</f>
        <v>0</v>
      </c>
      <c r="H12" s="308"/>
      <c r="I12" s="308"/>
      <c r="J12" s="308"/>
      <c r="K12" s="308"/>
      <c r="L12" s="308"/>
      <c r="M12" s="308"/>
      <c r="N12" s="308"/>
      <c r="O12" s="309"/>
      <c r="P12" s="310"/>
    </row>
    <row r="13" spans="1:16" s="311" customFormat="1">
      <c r="A13" s="302">
        <v>4120</v>
      </c>
      <c r="B13" s="320"/>
      <c r="C13" s="321" t="s">
        <v>32</v>
      </c>
      <c r="D13" s="317"/>
      <c r="E13" s="318"/>
      <c r="F13" s="319">
        <f t="shared" ref="F13:F19" si="0">D13-E13</f>
        <v>0</v>
      </c>
      <c r="G13" s="314">
        <f>IFERROR((D13/E13-1)*100,0)</f>
        <v>0</v>
      </c>
      <c r="H13" s="308"/>
      <c r="I13" s="308"/>
      <c r="J13" s="308"/>
      <c r="K13" s="308"/>
      <c r="L13" s="308"/>
      <c r="M13" s="308"/>
      <c r="N13" s="308"/>
      <c r="O13" s="309"/>
      <c r="P13" s="310"/>
    </row>
    <row r="14" spans="1:16" s="311" customFormat="1">
      <c r="A14" s="302">
        <v>4130</v>
      </c>
      <c r="B14" s="315"/>
      <c r="C14" s="321" t="s">
        <v>373</v>
      </c>
      <c r="D14" s="317"/>
      <c r="E14" s="318"/>
      <c r="F14" s="319">
        <f t="shared" si="0"/>
        <v>0</v>
      </c>
      <c r="G14" s="314">
        <f t="shared" ref="G14:G32" si="1">IFERROR((D14/E14-1)*100,0)</f>
        <v>0</v>
      </c>
      <c r="H14" s="308"/>
      <c r="I14" s="308"/>
      <c r="J14" s="308"/>
      <c r="K14" s="308"/>
      <c r="L14" s="308"/>
      <c r="M14" s="308"/>
      <c r="N14" s="308"/>
      <c r="O14" s="309"/>
      <c r="P14" s="310"/>
    </row>
    <row r="15" spans="1:16" s="311" customFormat="1">
      <c r="A15" s="302">
        <v>4140</v>
      </c>
      <c r="B15" s="320"/>
      <c r="C15" s="321" t="s">
        <v>34</v>
      </c>
      <c r="D15" s="317"/>
      <c r="E15" s="318"/>
      <c r="F15" s="319">
        <f t="shared" si="0"/>
        <v>0</v>
      </c>
      <c r="G15" s="314">
        <f t="shared" si="1"/>
        <v>0</v>
      </c>
      <c r="H15" s="308"/>
      <c r="I15" s="308"/>
      <c r="J15" s="308"/>
      <c r="K15" s="308"/>
      <c r="L15" s="308"/>
      <c r="M15" s="308"/>
      <c r="N15" s="308"/>
      <c r="O15" s="309"/>
      <c r="P15" s="310"/>
    </row>
    <row r="16" spans="1:16" s="311" customFormat="1">
      <c r="A16" s="302">
        <v>4150</v>
      </c>
      <c r="B16" s="320"/>
      <c r="C16" s="321" t="s">
        <v>1671</v>
      </c>
      <c r="D16" s="317"/>
      <c r="E16" s="318"/>
      <c r="F16" s="319">
        <f t="shared" si="0"/>
        <v>0</v>
      </c>
      <c r="G16" s="314">
        <f t="shared" si="1"/>
        <v>0</v>
      </c>
      <c r="H16" s="308"/>
      <c r="I16" s="308"/>
      <c r="J16" s="308"/>
      <c r="K16" s="308"/>
      <c r="L16" s="308"/>
      <c r="M16" s="308"/>
      <c r="N16" s="308"/>
      <c r="O16" s="309"/>
      <c r="P16" s="310"/>
    </row>
    <row r="17" spans="1:16" s="311" customFormat="1">
      <c r="A17" s="302">
        <v>4160</v>
      </c>
      <c r="B17" s="320"/>
      <c r="C17" s="321" t="s">
        <v>374</v>
      </c>
      <c r="D17" s="317"/>
      <c r="E17" s="318">
        <v>36136.74</v>
      </c>
      <c r="F17" s="319">
        <f t="shared" si="0"/>
        <v>-36136.74</v>
      </c>
      <c r="G17" s="314">
        <f t="shared" si="1"/>
        <v>-100</v>
      </c>
      <c r="H17" s="308"/>
      <c r="I17" s="308"/>
      <c r="J17" s="308"/>
      <c r="K17" s="308"/>
      <c r="L17" s="308"/>
      <c r="M17" s="308"/>
      <c r="N17" s="308"/>
      <c r="O17" s="309"/>
      <c r="P17" s="310"/>
    </row>
    <row r="18" spans="1:16" s="311" customFormat="1">
      <c r="A18" s="302">
        <v>4170</v>
      </c>
      <c r="B18" s="320"/>
      <c r="C18" s="321" t="s">
        <v>375</v>
      </c>
      <c r="D18" s="317">
        <v>611432</v>
      </c>
      <c r="E18" s="318">
        <v>410172.5</v>
      </c>
      <c r="F18" s="319">
        <f t="shared" si="0"/>
        <v>201259.5</v>
      </c>
      <c r="G18" s="314">
        <f>IFERROR((D18/E18-1)*100,0)</f>
        <v>49.067038867793421</v>
      </c>
      <c r="H18" s="308"/>
      <c r="I18" s="308"/>
      <c r="J18" s="308"/>
      <c r="K18" s="308"/>
      <c r="L18" s="308"/>
      <c r="M18" s="308"/>
      <c r="N18" s="308"/>
      <c r="O18" s="309"/>
      <c r="P18" s="310"/>
    </row>
    <row r="19" spans="1:16" s="311" customFormat="1" ht="25.5">
      <c r="A19" s="302">
        <v>4190</v>
      </c>
      <c r="B19" s="320"/>
      <c r="C19" s="321" t="s">
        <v>38</v>
      </c>
      <c r="D19" s="317"/>
      <c r="E19" s="318"/>
      <c r="F19" s="319">
        <f t="shared" si="0"/>
        <v>0</v>
      </c>
      <c r="G19" s="314">
        <f t="shared" si="1"/>
        <v>0</v>
      </c>
      <c r="H19" s="308"/>
      <c r="I19" s="308"/>
      <c r="J19" s="308"/>
      <c r="K19" s="308"/>
      <c r="L19" s="308"/>
      <c r="M19" s="308"/>
      <c r="N19" s="308"/>
      <c r="O19" s="309"/>
      <c r="P19" s="310"/>
    </row>
    <row r="20" spans="1:16" s="311" customFormat="1">
      <c r="A20" s="302"/>
      <c r="B20" s="315"/>
      <c r="C20" s="322"/>
      <c r="D20" s="323"/>
      <c r="E20" s="324"/>
      <c r="F20" s="324"/>
      <c r="G20" s="325"/>
      <c r="H20" s="308"/>
      <c r="I20" s="308"/>
      <c r="J20" s="308"/>
      <c r="K20" s="308"/>
      <c r="L20" s="308"/>
      <c r="M20" s="308"/>
      <c r="N20" s="308"/>
      <c r="O20" s="309"/>
      <c r="P20" s="310"/>
    </row>
    <row r="21" spans="1:16" s="311" customFormat="1" ht="40.5" customHeight="1">
      <c r="A21" s="302"/>
      <c r="B21" s="312">
        <v>4200</v>
      </c>
      <c r="C21" s="1023" t="s">
        <v>1668</v>
      </c>
      <c r="D21" s="313">
        <f>SUM(D22:D23)</f>
        <v>21740242.07</v>
      </c>
      <c r="E21" s="313">
        <f>SUM(E22:E23)</f>
        <v>21986884.460000001</v>
      </c>
      <c r="F21" s="313">
        <f>SUM(F22:F23)</f>
        <v>-246642.3900000006</v>
      </c>
      <c r="G21" s="314">
        <f>IFERROR((D21/E21-1)*100,0)</f>
        <v>-1.1217705284653157</v>
      </c>
      <c r="H21" s="308"/>
      <c r="I21" s="308"/>
      <c r="J21" s="308"/>
      <c r="K21" s="308"/>
      <c r="L21" s="308"/>
      <c r="M21" s="308"/>
      <c r="N21" s="308"/>
      <c r="O21" s="309"/>
      <c r="P21" s="310"/>
    </row>
    <row r="22" spans="1:16" s="311" customFormat="1" ht="24.75" customHeight="1">
      <c r="A22" s="302">
        <v>4210</v>
      </c>
      <c r="B22" s="327"/>
      <c r="C22" s="321" t="s">
        <v>1669</v>
      </c>
      <c r="D22" s="317"/>
      <c r="E22" s="318"/>
      <c r="F22" s="319">
        <f>D22-E22</f>
        <v>0</v>
      </c>
      <c r="G22" s="314">
        <f t="shared" si="1"/>
        <v>0</v>
      </c>
      <c r="H22" s="308"/>
      <c r="I22" s="308"/>
      <c r="J22" s="308"/>
      <c r="K22" s="308"/>
      <c r="L22" s="308"/>
      <c r="M22" s="308"/>
      <c r="N22" s="308"/>
      <c r="O22" s="309"/>
      <c r="P22" s="310"/>
    </row>
    <row r="23" spans="1:16" s="311" customFormat="1" ht="19.5" customHeight="1">
      <c r="A23" s="302">
        <v>4220</v>
      </c>
      <c r="B23" s="327"/>
      <c r="C23" s="321" t="s">
        <v>1670</v>
      </c>
      <c r="D23" s="317">
        <v>21740242.07</v>
      </c>
      <c r="E23" s="318">
        <v>21986884.460000001</v>
      </c>
      <c r="F23" s="319">
        <f>D23-E23</f>
        <v>-246642.3900000006</v>
      </c>
      <c r="G23" s="314">
        <f t="shared" si="1"/>
        <v>-1.1217705284653157</v>
      </c>
      <c r="H23" s="308"/>
      <c r="I23" s="308"/>
      <c r="J23" s="308"/>
      <c r="K23" s="308"/>
      <c r="L23" s="308"/>
      <c r="M23" s="308"/>
      <c r="N23" s="308"/>
      <c r="O23" s="309"/>
      <c r="P23" s="310"/>
    </row>
    <row r="24" spans="1:16" s="311" customFormat="1">
      <c r="A24" s="302"/>
      <c r="B24" s="327"/>
      <c r="C24" s="328"/>
      <c r="D24" s="323"/>
      <c r="E24" s="329"/>
      <c r="F24" s="329"/>
      <c r="G24" s="325"/>
      <c r="H24" s="308"/>
      <c r="I24" s="308"/>
      <c r="J24" s="308"/>
      <c r="K24" s="308"/>
      <c r="L24" s="308"/>
      <c r="M24" s="308"/>
      <c r="N24" s="308"/>
      <c r="O24" s="309"/>
      <c r="P24" s="310"/>
    </row>
    <row r="25" spans="1:16" s="311" customFormat="1" ht="24.75" customHeight="1">
      <c r="A25" s="302"/>
      <c r="B25" s="312">
        <v>4300</v>
      </c>
      <c r="C25" s="326" t="s">
        <v>376</v>
      </c>
      <c r="D25" s="313">
        <f>SUM(D26:D30)</f>
        <v>64.52</v>
      </c>
      <c r="E25" s="313">
        <f>SUM(E26:E30)</f>
        <v>39.58</v>
      </c>
      <c r="F25" s="313">
        <f>SUM(F26:F30)</f>
        <v>24.939999999999998</v>
      </c>
      <c r="G25" s="314">
        <f t="shared" si="1"/>
        <v>63.011622031328955</v>
      </c>
      <c r="H25" s="308"/>
      <c r="I25" s="308"/>
      <c r="J25" s="308"/>
      <c r="K25" s="308"/>
      <c r="L25" s="308"/>
      <c r="M25" s="308"/>
      <c r="N25" s="308"/>
      <c r="O25" s="309"/>
      <c r="P25" s="310"/>
    </row>
    <row r="26" spans="1:16" s="311" customFormat="1">
      <c r="A26" s="302">
        <v>4310</v>
      </c>
      <c r="B26" s="327"/>
      <c r="C26" s="321" t="s">
        <v>377</v>
      </c>
      <c r="D26" s="317"/>
      <c r="E26" s="318"/>
      <c r="F26" s="319">
        <f>D26-E26</f>
        <v>0</v>
      </c>
      <c r="G26" s="314">
        <f t="shared" si="1"/>
        <v>0</v>
      </c>
      <c r="H26" s="308"/>
      <c r="I26" s="308"/>
      <c r="J26" s="308"/>
      <c r="K26" s="308"/>
      <c r="L26" s="308"/>
      <c r="M26" s="308"/>
      <c r="N26" s="308"/>
      <c r="O26" s="309"/>
      <c r="P26" s="310"/>
    </row>
    <row r="27" spans="1:16" s="311" customFormat="1">
      <c r="A27" s="302">
        <v>4320</v>
      </c>
      <c r="B27" s="327"/>
      <c r="C27" s="330" t="s">
        <v>378</v>
      </c>
      <c r="D27" s="317"/>
      <c r="E27" s="318"/>
      <c r="F27" s="319">
        <f>D27-E27</f>
        <v>0</v>
      </c>
      <c r="G27" s="314">
        <f t="shared" si="1"/>
        <v>0</v>
      </c>
      <c r="H27" s="308"/>
      <c r="I27" s="308"/>
      <c r="J27" s="308"/>
      <c r="K27" s="308"/>
      <c r="L27" s="308"/>
      <c r="M27" s="308"/>
      <c r="N27" s="308"/>
      <c r="O27" s="309"/>
      <c r="P27" s="310"/>
    </row>
    <row r="28" spans="1:16" s="311" customFormat="1">
      <c r="A28" s="302">
        <v>4330</v>
      </c>
      <c r="B28" s="327"/>
      <c r="C28" s="330" t="s">
        <v>379</v>
      </c>
      <c r="D28" s="317"/>
      <c r="E28" s="318"/>
      <c r="F28" s="319">
        <f>D28-E28</f>
        <v>0</v>
      </c>
      <c r="G28" s="314">
        <f t="shared" si="1"/>
        <v>0</v>
      </c>
      <c r="H28" s="308"/>
      <c r="I28" s="308"/>
      <c r="J28" s="308"/>
      <c r="K28" s="308"/>
      <c r="L28" s="308"/>
      <c r="M28" s="308"/>
      <c r="N28" s="308"/>
      <c r="O28" s="309"/>
      <c r="P28" s="310"/>
    </row>
    <row r="29" spans="1:16" s="311" customFormat="1">
      <c r="A29" s="302">
        <v>4340</v>
      </c>
      <c r="B29" s="327"/>
      <c r="C29" s="330" t="s">
        <v>380</v>
      </c>
      <c r="D29" s="317"/>
      <c r="E29" s="318"/>
      <c r="F29" s="319">
        <f>D29-E29</f>
        <v>0</v>
      </c>
      <c r="G29" s="314">
        <f t="shared" si="1"/>
        <v>0</v>
      </c>
      <c r="H29" s="308"/>
      <c r="I29" s="308"/>
      <c r="J29" s="308"/>
      <c r="K29" s="308"/>
      <c r="L29" s="308"/>
      <c r="M29" s="308"/>
      <c r="N29" s="308"/>
      <c r="O29" s="309"/>
      <c r="P29" s="310"/>
    </row>
    <row r="30" spans="1:16" s="311" customFormat="1">
      <c r="A30" s="302">
        <v>4390</v>
      </c>
      <c r="B30" s="327"/>
      <c r="C30" s="330" t="s">
        <v>381</v>
      </c>
      <c r="D30" s="317">
        <v>64.52</v>
      </c>
      <c r="E30" s="318">
        <v>39.58</v>
      </c>
      <c r="F30" s="319">
        <f>D30-E30</f>
        <v>24.939999999999998</v>
      </c>
      <c r="G30" s="314">
        <f t="shared" si="1"/>
        <v>63.011622031328955</v>
      </c>
      <c r="H30" s="308"/>
      <c r="I30" s="308"/>
      <c r="J30" s="308"/>
      <c r="K30" s="308"/>
      <c r="L30" s="308"/>
      <c r="M30" s="308"/>
      <c r="N30" s="308"/>
      <c r="O30" s="309"/>
      <c r="P30" s="310"/>
    </row>
    <row r="31" spans="1:16" s="311" customFormat="1">
      <c r="A31" s="302"/>
      <c r="B31" s="320"/>
      <c r="C31" s="322"/>
      <c r="D31" s="323"/>
      <c r="E31" s="329"/>
      <c r="F31" s="329"/>
      <c r="G31" s="325"/>
      <c r="H31" s="308"/>
      <c r="I31" s="308"/>
      <c r="J31" s="308"/>
      <c r="K31" s="308"/>
      <c r="L31" s="308"/>
      <c r="M31" s="308"/>
      <c r="N31" s="308"/>
      <c r="O31" s="309"/>
      <c r="P31" s="310"/>
    </row>
    <row r="32" spans="1:16" s="336" customFormat="1" ht="15.75">
      <c r="A32" s="331"/>
      <c r="B32" s="332"/>
      <c r="C32" s="326" t="s">
        <v>382</v>
      </c>
      <c r="D32" s="313">
        <f>D11+D21+D25</f>
        <v>22351738.59</v>
      </c>
      <c r="E32" s="313">
        <f>E11+E21+E25</f>
        <v>22433233.279999997</v>
      </c>
      <c r="F32" s="319">
        <f>D32-E32</f>
        <v>-81494.689999997616</v>
      </c>
      <c r="G32" s="314">
        <f t="shared" si="1"/>
        <v>-0.36327661279506041</v>
      </c>
      <c r="H32" s="333"/>
      <c r="I32" s="333"/>
      <c r="J32" s="333"/>
      <c r="K32" s="333"/>
      <c r="L32" s="333"/>
      <c r="M32" s="333"/>
      <c r="N32" s="333"/>
      <c r="O32" s="334"/>
      <c r="P32" s="335"/>
    </row>
    <row r="33" spans="1:16" s="336" customFormat="1" ht="15.75">
      <c r="A33" s="331"/>
      <c r="B33" s="332"/>
      <c r="C33" s="337"/>
      <c r="D33" s="338"/>
      <c r="E33" s="339"/>
      <c r="F33" s="324"/>
      <c r="G33" s="325"/>
      <c r="H33" s="333"/>
      <c r="I33" s="333"/>
      <c r="J33" s="333"/>
      <c r="K33" s="333"/>
      <c r="L33" s="333"/>
      <c r="M33" s="333"/>
      <c r="N33" s="333"/>
      <c r="O33" s="334"/>
      <c r="P33" s="335"/>
    </row>
    <row r="34" spans="1:16" s="311" customFormat="1" ht="18" customHeight="1">
      <c r="A34" s="302"/>
      <c r="B34" s="312">
        <v>5000</v>
      </c>
      <c r="C34" s="326" t="s">
        <v>383</v>
      </c>
      <c r="D34" s="323"/>
      <c r="E34" s="329"/>
      <c r="F34" s="329"/>
      <c r="G34" s="325"/>
      <c r="H34" s="308"/>
      <c r="I34" s="308"/>
      <c r="J34" s="308"/>
      <c r="K34" s="308"/>
      <c r="L34" s="308"/>
      <c r="M34" s="308"/>
      <c r="N34" s="308"/>
      <c r="O34" s="309"/>
      <c r="P34" s="310"/>
    </row>
    <row r="35" spans="1:16" s="311" customFormat="1" ht="18" customHeight="1">
      <c r="A35" s="302"/>
      <c r="B35" s="312">
        <v>5100</v>
      </c>
      <c r="C35" s="326" t="s">
        <v>384</v>
      </c>
      <c r="D35" s="313">
        <f>SUM(D36:D38)</f>
        <v>23244113.020000003</v>
      </c>
      <c r="E35" s="313">
        <f>SUM(E36:E38)</f>
        <v>21010348.030000001</v>
      </c>
      <c r="F35" s="319">
        <f>+D35-E35</f>
        <v>2233764.9900000021</v>
      </c>
      <c r="G35" s="314">
        <f t="shared" ref="G35:G48" si="2">IFERROR((D35/E35-1)*100,0)</f>
        <v>10.631737212589144</v>
      </c>
      <c r="H35" s="308"/>
      <c r="I35" s="308"/>
      <c r="J35" s="308"/>
      <c r="K35" s="308"/>
      <c r="L35" s="308"/>
      <c r="M35" s="308"/>
      <c r="N35" s="308"/>
      <c r="O35" s="309"/>
      <c r="P35" s="310"/>
    </row>
    <row r="36" spans="1:16" s="311" customFormat="1" ht="18" customHeight="1">
      <c r="A36" s="302">
        <v>10</v>
      </c>
      <c r="B36" s="320"/>
      <c r="C36" s="330" t="s">
        <v>42</v>
      </c>
      <c r="D36" s="317">
        <v>20030421.350000001</v>
      </c>
      <c r="E36" s="318">
        <v>18444920.190000001</v>
      </c>
      <c r="F36" s="340">
        <f>D36-E36</f>
        <v>1585501.1600000001</v>
      </c>
      <c r="G36" s="314">
        <f t="shared" si="2"/>
        <v>8.5958689095309015</v>
      </c>
      <c r="H36" s="308"/>
      <c r="I36" s="308"/>
      <c r="J36" s="308"/>
      <c r="K36" s="308"/>
      <c r="L36" s="308"/>
      <c r="M36" s="308"/>
      <c r="N36" s="308"/>
      <c r="O36" s="309"/>
      <c r="P36" s="310"/>
    </row>
    <row r="37" spans="1:16" s="311" customFormat="1" ht="18" customHeight="1">
      <c r="A37" s="302">
        <v>20</v>
      </c>
      <c r="B37" s="320"/>
      <c r="C37" s="341" t="s">
        <v>43</v>
      </c>
      <c r="D37" s="317">
        <v>1575691.78</v>
      </c>
      <c r="E37" s="318">
        <v>1219354.45</v>
      </c>
      <c r="F37" s="340">
        <f>D37-E37</f>
        <v>356337.33000000007</v>
      </c>
      <c r="G37" s="314">
        <f t="shared" si="2"/>
        <v>29.223441141335083</v>
      </c>
      <c r="H37" s="308"/>
      <c r="I37" s="308"/>
      <c r="J37" s="308"/>
      <c r="K37" s="308"/>
      <c r="L37" s="308"/>
      <c r="M37" s="308"/>
      <c r="N37" s="308"/>
      <c r="O37" s="309"/>
      <c r="P37" s="310"/>
    </row>
    <row r="38" spans="1:16" s="311" customFormat="1" ht="18" customHeight="1">
      <c r="A38" s="302">
        <v>30</v>
      </c>
      <c r="B38" s="320"/>
      <c r="C38" s="341" t="s">
        <v>44</v>
      </c>
      <c r="D38" s="317">
        <v>1637999.89</v>
      </c>
      <c r="E38" s="318">
        <v>1346073.39</v>
      </c>
      <c r="F38" s="340">
        <f>D38-E38</f>
        <v>291926.5</v>
      </c>
      <c r="G38" s="314">
        <f t="shared" si="2"/>
        <v>21.687264763476243</v>
      </c>
      <c r="H38" s="308"/>
      <c r="I38" s="308"/>
      <c r="J38" s="308"/>
      <c r="K38" s="308"/>
      <c r="L38" s="308"/>
      <c r="M38" s="308"/>
      <c r="N38" s="308"/>
      <c r="O38" s="309"/>
      <c r="P38" s="310"/>
    </row>
    <row r="39" spans="1:16" s="311" customFormat="1" ht="18" customHeight="1">
      <c r="A39" s="302"/>
      <c r="B39" s="342">
        <v>5200</v>
      </c>
      <c r="C39" s="343" t="s">
        <v>39</v>
      </c>
      <c r="D39" s="313">
        <f>SUM(D40:D48)</f>
        <v>50506</v>
      </c>
      <c r="E39" s="313">
        <f>SUM(E40:E48)</f>
        <v>79228</v>
      </c>
      <c r="F39" s="313">
        <f>SUM(F40:F48)</f>
        <v>-28722</v>
      </c>
      <c r="G39" s="314">
        <f t="shared" si="2"/>
        <v>-36.252335033069116</v>
      </c>
      <c r="H39" s="308"/>
      <c r="I39" s="308"/>
      <c r="J39" s="308"/>
      <c r="K39" s="308"/>
      <c r="L39" s="308"/>
      <c r="M39" s="308"/>
      <c r="N39" s="308"/>
      <c r="O39" s="309"/>
      <c r="P39" s="310"/>
    </row>
    <row r="40" spans="1:16" s="311" customFormat="1" ht="18" customHeight="1">
      <c r="A40" s="302">
        <v>40</v>
      </c>
      <c r="B40" s="344"/>
      <c r="C40" s="345" t="s">
        <v>45</v>
      </c>
      <c r="D40" s="317"/>
      <c r="E40" s="318"/>
      <c r="F40" s="319">
        <f t="shared" ref="F40:F48" si="3">D40-E40</f>
        <v>0</v>
      </c>
      <c r="G40" s="314">
        <f t="shared" si="2"/>
        <v>0</v>
      </c>
      <c r="H40" s="308"/>
      <c r="I40" s="308"/>
      <c r="J40" s="308"/>
      <c r="K40" s="308"/>
      <c r="L40" s="308"/>
      <c r="M40" s="308"/>
      <c r="N40" s="308"/>
      <c r="O40" s="309"/>
      <c r="P40" s="310"/>
    </row>
    <row r="41" spans="1:16" s="311" customFormat="1" ht="18" customHeight="1">
      <c r="A41" s="302">
        <v>50</v>
      </c>
      <c r="B41" s="344"/>
      <c r="C41" s="345" t="s">
        <v>46</v>
      </c>
      <c r="D41" s="317"/>
      <c r="E41" s="318"/>
      <c r="F41" s="319">
        <f t="shared" si="3"/>
        <v>0</v>
      </c>
      <c r="G41" s="314">
        <f t="shared" si="2"/>
        <v>0</v>
      </c>
      <c r="H41" s="308"/>
      <c r="I41" s="308"/>
      <c r="J41" s="308"/>
      <c r="K41" s="308"/>
      <c r="L41" s="308"/>
      <c r="M41" s="308"/>
      <c r="N41" s="308"/>
      <c r="O41" s="309"/>
      <c r="P41" s="310"/>
    </row>
    <row r="42" spans="1:16" s="311" customFormat="1" ht="18" customHeight="1">
      <c r="A42" s="302">
        <v>60</v>
      </c>
      <c r="B42" s="344"/>
      <c r="C42" s="345" t="s">
        <v>47</v>
      </c>
      <c r="D42" s="317"/>
      <c r="E42" s="318"/>
      <c r="F42" s="319">
        <f t="shared" si="3"/>
        <v>0</v>
      </c>
      <c r="G42" s="314">
        <f t="shared" si="2"/>
        <v>0</v>
      </c>
      <c r="H42" s="308"/>
      <c r="I42" s="308"/>
      <c r="J42" s="308"/>
      <c r="K42" s="308"/>
      <c r="L42" s="308"/>
      <c r="M42" s="308"/>
      <c r="N42" s="308"/>
      <c r="O42" s="309"/>
      <c r="P42" s="310"/>
    </row>
    <row r="43" spans="1:16" s="311" customFormat="1" ht="18" customHeight="1">
      <c r="A43" s="302">
        <v>70</v>
      </c>
      <c r="B43" s="344"/>
      <c r="C43" s="345" t="s">
        <v>48</v>
      </c>
      <c r="D43" s="317">
        <v>50506</v>
      </c>
      <c r="E43" s="318">
        <v>79228</v>
      </c>
      <c r="F43" s="319">
        <f t="shared" si="3"/>
        <v>-28722</v>
      </c>
      <c r="G43" s="314">
        <f t="shared" si="2"/>
        <v>-36.252335033069116</v>
      </c>
      <c r="H43" s="308"/>
      <c r="I43" s="308"/>
      <c r="J43" s="308"/>
      <c r="K43" s="308"/>
      <c r="L43" s="308"/>
      <c r="M43" s="308"/>
      <c r="N43" s="308"/>
      <c r="O43" s="309"/>
      <c r="P43" s="310"/>
    </row>
    <row r="44" spans="1:16" s="311" customFormat="1" ht="18" customHeight="1">
      <c r="A44" s="302">
        <v>80</v>
      </c>
      <c r="B44" s="344"/>
      <c r="C44" s="346" t="s">
        <v>49</v>
      </c>
      <c r="D44" s="317"/>
      <c r="E44" s="318"/>
      <c r="F44" s="319">
        <f t="shared" si="3"/>
        <v>0</v>
      </c>
      <c r="G44" s="314">
        <f t="shared" si="2"/>
        <v>0</v>
      </c>
      <c r="H44" s="308"/>
      <c r="I44" s="308"/>
      <c r="J44" s="308"/>
      <c r="K44" s="308"/>
      <c r="L44" s="308"/>
      <c r="M44" s="308"/>
      <c r="N44" s="308"/>
      <c r="O44" s="309"/>
      <c r="P44" s="310"/>
    </row>
    <row r="45" spans="1:16" s="311" customFormat="1" ht="18" customHeight="1">
      <c r="A45" s="302">
        <v>90</v>
      </c>
      <c r="B45" s="344"/>
      <c r="C45" s="346" t="s">
        <v>50</v>
      </c>
      <c r="D45" s="317"/>
      <c r="E45" s="318"/>
      <c r="F45" s="319">
        <f t="shared" si="3"/>
        <v>0</v>
      </c>
      <c r="G45" s="314">
        <f t="shared" si="2"/>
        <v>0</v>
      </c>
      <c r="H45" s="308"/>
      <c r="I45" s="308"/>
      <c r="J45" s="308"/>
      <c r="K45" s="308"/>
      <c r="L45" s="308"/>
      <c r="M45" s="308"/>
      <c r="N45" s="308"/>
      <c r="O45" s="309"/>
      <c r="P45" s="310"/>
    </row>
    <row r="46" spans="1:16" s="311" customFormat="1" ht="18" customHeight="1">
      <c r="A46" s="302">
        <v>100</v>
      </c>
      <c r="B46" s="344"/>
      <c r="C46" s="346" t="s">
        <v>51</v>
      </c>
      <c r="D46" s="317"/>
      <c r="E46" s="318"/>
      <c r="F46" s="319">
        <f t="shared" si="3"/>
        <v>0</v>
      </c>
      <c r="G46" s="314">
        <f t="shared" si="2"/>
        <v>0</v>
      </c>
      <c r="H46" s="308"/>
      <c r="I46" s="308"/>
      <c r="J46" s="308"/>
      <c r="K46" s="308"/>
      <c r="L46" s="308"/>
      <c r="M46" s="308"/>
      <c r="N46" s="308"/>
      <c r="O46" s="309"/>
      <c r="P46" s="310"/>
    </row>
    <row r="47" spans="1:16" s="311" customFormat="1" ht="18" customHeight="1">
      <c r="A47" s="302">
        <v>110</v>
      </c>
      <c r="B47" s="344"/>
      <c r="C47" s="346" t="s">
        <v>52</v>
      </c>
      <c r="D47" s="317"/>
      <c r="E47" s="318"/>
      <c r="F47" s="319">
        <f t="shared" si="3"/>
        <v>0</v>
      </c>
      <c r="G47" s="314">
        <f t="shared" si="2"/>
        <v>0</v>
      </c>
      <c r="H47" s="308"/>
      <c r="I47" s="308"/>
      <c r="J47" s="308"/>
      <c r="K47" s="308"/>
      <c r="L47" s="308"/>
      <c r="M47" s="308"/>
      <c r="N47" s="308"/>
      <c r="O47" s="309"/>
      <c r="P47" s="310"/>
    </row>
    <row r="48" spans="1:16" s="311" customFormat="1" ht="18" customHeight="1">
      <c r="A48" s="302">
        <v>120</v>
      </c>
      <c r="B48" s="344"/>
      <c r="C48" s="346" t="s">
        <v>53</v>
      </c>
      <c r="D48" s="317"/>
      <c r="E48" s="318"/>
      <c r="F48" s="319">
        <f t="shared" si="3"/>
        <v>0</v>
      </c>
      <c r="G48" s="314">
        <f t="shared" si="2"/>
        <v>0</v>
      </c>
      <c r="H48" s="308"/>
      <c r="I48" s="308"/>
      <c r="J48" s="308"/>
      <c r="K48" s="308"/>
      <c r="L48" s="308"/>
      <c r="M48" s="308"/>
      <c r="N48" s="308"/>
      <c r="O48" s="309"/>
      <c r="P48" s="310"/>
    </row>
    <row r="49" spans="1:16" s="311" customFormat="1" ht="15" customHeight="1">
      <c r="A49" s="302"/>
      <c r="B49" s="344"/>
      <c r="C49" s="347"/>
      <c r="D49" s="323"/>
      <c r="E49" s="348"/>
      <c r="F49" s="329"/>
      <c r="G49" s="325"/>
      <c r="H49" s="308"/>
      <c r="I49" s="308"/>
      <c r="J49" s="308"/>
      <c r="K49" s="308"/>
      <c r="L49" s="308"/>
      <c r="M49" s="308"/>
      <c r="N49" s="308"/>
      <c r="O49" s="309"/>
      <c r="P49" s="310"/>
    </row>
    <row r="50" spans="1:16" s="311" customFormat="1" ht="22.5" customHeight="1">
      <c r="A50" s="302"/>
      <c r="B50" s="312">
        <v>5300</v>
      </c>
      <c r="C50" s="326" t="s">
        <v>20</v>
      </c>
      <c r="D50" s="313">
        <f>SUM(D51:D53)</f>
        <v>0</v>
      </c>
      <c r="E50" s="313">
        <f>SUM(E51:E53)</f>
        <v>0</v>
      </c>
      <c r="F50" s="313">
        <f>SUM(F51:F53)</f>
        <v>0</v>
      </c>
      <c r="G50" s="314">
        <f t="shared" ref="G50:G53" si="4">IFERROR((D50/E50-1)*100,0)</f>
        <v>0</v>
      </c>
      <c r="H50" s="308"/>
      <c r="I50" s="308"/>
      <c r="J50" s="308"/>
      <c r="K50" s="308"/>
      <c r="L50" s="308"/>
      <c r="M50" s="308"/>
      <c r="N50" s="308"/>
      <c r="O50" s="309"/>
      <c r="P50" s="310"/>
    </row>
    <row r="51" spans="1:16" s="311" customFormat="1" ht="15" customHeight="1">
      <c r="A51" s="302">
        <v>130</v>
      </c>
      <c r="B51" s="327"/>
      <c r="C51" s="349" t="s">
        <v>54</v>
      </c>
      <c r="D51" s="317"/>
      <c r="E51" s="318"/>
      <c r="F51" s="319">
        <f>D51-E51</f>
        <v>0</v>
      </c>
      <c r="G51" s="314">
        <f t="shared" si="4"/>
        <v>0</v>
      </c>
      <c r="H51" s="308"/>
      <c r="I51" s="308"/>
      <c r="J51" s="308"/>
      <c r="K51" s="308"/>
      <c r="L51" s="308"/>
      <c r="M51" s="308"/>
      <c r="N51" s="308"/>
      <c r="O51" s="309"/>
      <c r="P51" s="310"/>
    </row>
    <row r="52" spans="1:16" s="311" customFormat="1" ht="15" customHeight="1">
      <c r="A52" s="302">
        <v>140</v>
      </c>
      <c r="B52" s="327"/>
      <c r="C52" s="349" t="s">
        <v>55</v>
      </c>
      <c r="D52" s="317"/>
      <c r="E52" s="318"/>
      <c r="F52" s="319">
        <f>D52-E52</f>
        <v>0</v>
      </c>
      <c r="G52" s="314">
        <f t="shared" si="4"/>
        <v>0</v>
      </c>
      <c r="H52" s="308"/>
      <c r="I52" s="308"/>
      <c r="J52" s="308"/>
      <c r="K52" s="308"/>
      <c r="L52" s="308"/>
      <c r="M52" s="308"/>
      <c r="N52" s="308"/>
      <c r="O52" s="309"/>
      <c r="P52" s="310"/>
    </row>
    <row r="53" spans="1:16" s="311" customFormat="1" ht="15" customHeight="1">
      <c r="A53" s="302">
        <v>150</v>
      </c>
      <c r="B53" s="327"/>
      <c r="C53" s="349" t="s">
        <v>56</v>
      </c>
      <c r="D53" s="317"/>
      <c r="E53" s="318"/>
      <c r="F53" s="319">
        <f>D53-E53</f>
        <v>0</v>
      </c>
      <c r="G53" s="314">
        <f t="shared" si="4"/>
        <v>0</v>
      </c>
      <c r="H53" s="308"/>
      <c r="I53" s="308"/>
      <c r="J53" s="308"/>
      <c r="K53" s="308"/>
      <c r="L53" s="308"/>
      <c r="M53" s="308"/>
      <c r="N53" s="308"/>
      <c r="O53" s="309"/>
      <c r="P53" s="310"/>
    </row>
    <row r="54" spans="1:16" s="311" customFormat="1" ht="15" customHeight="1">
      <c r="A54" s="302"/>
      <c r="B54" s="327"/>
      <c r="C54" s="350"/>
      <c r="D54" s="323"/>
      <c r="E54" s="348"/>
      <c r="F54" s="329"/>
      <c r="G54" s="325"/>
      <c r="H54" s="308"/>
      <c r="I54" s="308"/>
      <c r="J54" s="308"/>
      <c r="K54" s="308"/>
      <c r="L54" s="308"/>
      <c r="M54" s="308"/>
      <c r="N54" s="308"/>
      <c r="O54" s="309"/>
      <c r="P54" s="310"/>
    </row>
    <row r="55" spans="1:16" s="311" customFormat="1" ht="28.5" customHeight="1">
      <c r="A55" s="302"/>
      <c r="B55" s="312">
        <v>5400</v>
      </c>
      <c r="C55" s="326" t="s">
        <v>385</v>
      </c>
      <c r="D55" s="313">
        <f>SUM(D56:D61)</f>
        <v>0</v>
      </c>
      <c r="E55" s="313">
        <f>SUM(E56:E61)</f>
        <v>0</v>
      </c>
      <c r="F55" s="313">
        <f>SUM(F56:F61)</f>
        <v>0</v>
      </c>
      <c r="G55" s="314">
        <f t="shared" ref="G55:G61" si="5">IFERROR((D55/E55-1)*100,0)</f>
        <v>0</v>
      </c>
      <c r="H55" s="308"/>
      <c r="I55" s="308"/>
      <c r="J55" s="308"/>
      <c r="K55" s="308"/>
      <c r="L55" s="308"/>
      <c r="M55" s="308"/>
      <c r="N55" s="308"/>
      <c r="O55" s="309"/>
      <c r="P55" s="310"/>
    </row>
    <row r="56" spans="1:16" s="311" customFormat="1" ht="15" customHeight="1">
      <c r="A56" s="302">
        <v>160</v>
      </c>
      <c r="B56" s="327"/>
      <c r="C56" s="349" t="s">
        <v>386</v>
      </c>
      <c r="D56" s="317"/>
      <c r="E56" s="318"/>
      <c r="F56" s="319">
        <f t="shared" ref="F56:F61" si="6">D56-E56</f>
        <v>0</v>
      </c>
      <c r="G56" s="314">
        <f t="shared" si="5"/>
        <v>0</v>
      </c>
      <c r="H56" s="308"/>
      <c r="I56" s="308"/>
      <c r="J56" s="308"/>
      <c r="K56" s="308"/>
      <c r="L56" s="308"/>
      <c r="M56" s="308"/>
      <c r="N56" s="308"/>
      <c r="O56" s="309"/>
      <c r="P56" s="310"/>
    </row>
    <row r="57" spans="1:16" s="311" customFormat="1" ht="15" customHeight="1">
      <c r="A57" s="302">
        <v>170</v>
      </c>
      <c r="B57" s="327"/>
      <c r="C57" s="349" t="s">
        <v>387</v>
      </c>
      <c r="D57" s="317"/>
      <c r="E57" s="318"/>
      <c r="F57" s="319">
        <f t="shared" si="6"/>
        <v>0</v>
      </c>
      <c r="G57" s="314">
        <f t="shared" si="5"/>
        <v>0</v>
      </c>
      <c r="H57" s="308"/>
      <c r="I57" s="308"/>
      <c r="J57" s="308"/>
      <c r="K57" s="308"/>
      <c r="L57" s="308"/>
      <c r="M57" s="308"/>
      <c r="N57" s="308"/>
      <c r="O57" s="309"/>
      <c r="P57" s="310"/>
    </row>
    <row r="58" spans="1:16" s="311" customFormat="1" ht="15" customHeight="1">
      <c r="A58" s="302">
        <v>180</v>
      </c>
      <c r="B58" s="327"/>
      <c r="C58" s="349" t="s">
        <v>388</v>
      </c>
      <c r="D58" s="317"/>
      <c r="E58" s="318"/>
      <c r="F58" s="319">
        <f t="shared" si="6"/>
        <v>0</v>
      </c>
      <c r="G58" s="314">
        <f t="shared" si="5"/>
        <v>0</v>
      </c>
      <c r="H58" s="308"/>
      <c r="I58" s="308"/>
      <c r="J58" s="308"/>
      <c r="K58" s="308"/>
      <c r="L58" s="308"/>
      <c r="M58" s="308"/>
      <c r="N58" s="308"/>
      <c r="O58" s="309"/>
      <c r="P58" s="310"/>
    </row>
    <row r="59" spans="1:16" s="311" customFormat="1" ht="15" customHeight="1">
      <c r="A59" s="302">
        <v>190</v>
      </c>
      <c r="B59" s="327"/>
      <c r="C59" s="349" t="s">
        <v>389</v>
      </c>
      <c r="D59" s="317"/>
      <c r="E59" s="318"/>
      <c r="F59" s="319">
        <f t="shared" si="6"/>
        <v>0</v>
      </c>
      <c r="G59" s="314">
        <f t="shared" si="5"/>
        <v>0</v>
      </c>
      <c r="H59" s="308"/>
      <c r="I59" s="308"/>
      <c r="J59" s="308"/>
      <c r="K59" s="308"/>
      <c r="L59" s="308"/>
      <c r="M59" s="308"/>
      <c r="N59" s="308"/>
      <c r="O59" s="309"/>
      <c r="P59" s="310"/>
    </row>
    <row r="60" spans="1:16" s="311" customFormat="1" ht="15" customHeight="1">
      <c r="A60" s="302">
        <v>200</v>
      </c>
      <c r="B60" s="327"/>
      <c r="C60" s="349" t="s">
        <v>390</v>
      </c>
      <c r="D60" s="317"/>
      <c r="E60" s="318"/>
      <c r="F60" s="319">
        <f t="shared" si="6"/>
        <v>0</v>
      </c>
      <c r="G60" s="314">
        <f t="shared" si="5"/>
        <v>0</v>
      </c>
      <c r="H60" s="308"/>
      <c r="I60" s="308"/>
      <c r="J60" s="308"/>
      <c r="K60" s="308"/>
      <c r="L60" s="308"/>
      <c r="M60" s="308"/>
      <c r="N60" s="308"/>
      <c r="O60" s="309"/>
      <c r="P60" s="310"/>
    </row>
    <row r="61" spans="1:16" s="311" customFormat="1" ht="15" customHeight="1">
      <c r="A61" s="302">
        <v>210</v>
      </c>
      <c r="B61" s="327"/>
      <c r="C61" s="349" t="s">
        <v>391</v>
      </c>
      <c r="D61" s="317"/>
      <c r="E61" s="318"/>
      <c r="F61" s="319">
        <f t="shared" si="6"/>
        <v>0</v>
      </c>
      <c r="G61" s="314">
        <f t="shared" si="5"/>
        <v>0</v>
      </c>
      <c r="H61" s="308"/>
      <c r="I61" s="308"/>
      <c r="J61" s="308"/>
      <c r="K61" s="308"/>
      <c r="L61" s="308"/>
      <c r="M61" s="308"/>
      <c r="N61" s="308"/>
      <c r="O61" s="309"/>
      <c r="P61" s="310"/>
    </row>
    <row r="62" spans="1:16" s="311" customFormat="1" ht="15" customHeight="1">
      <c r="A62" s="302"/>
      <c r="B62" s="327"/>
      <c r="C62" s="350"/>
      <c r="D62" s="323"/>
      <c r="E62" s="348"/>
      <c r="F62" s="329"/>
      <c r="G62" s="325"/>
      <c r="H62" s="308"/>
      <c r="I62" s="308"/>
      <c r="J62" s="308"/>
      <c r="K62" s="308"/>
      <c r="L62" s="308"/>
      <c r="M62" s="308"/>
      <c r="N62" s="308"/>
      <c r="O62" s="309"/>
      <c r="P62" s="310"/>
    </row>
    <row r="63" spans="1:16" s="311" customFormat="1" ht="18.75" customHeight="1">
      <c r="A63" s="302"/>
      <c r="B63" s="312">
        <v>5500</v>
      </c>
      <c r="C63" s="1327" t="s">
        <v>392</v>
      </c>
      <c r="D63" s="313">
        <f>SUM(D64:D69)</f>
        <v>0</v>
      </c>
      <c r="E63" s="313">
        <f>SUM(E64:E69)</f>
        <v>0</v>
      </c>
      <c r="F63" s="313">
        <f>SUM(F64:F69)</f>
        <v>0</v>
      </c>
      <c r="G63" s="314">
        <f t="shared" ref="G63:G69" si="7">IFERROR((D63/E63-1)*100,0)</f>
        <v>0</v>
      </c>
      <c r="H63" s="308"/>
      <c r="I63" s="308"/>
      <c r="J63" s="308"/>
      <c r="K63" s="308"/>
      <c r="L63" s="308"/>
      <c r="M63" s="308"/>
      <c r="N63" s="308"/>
      <c r="O63" s="309"/>
      <c r="P63" s="310"/>
    </row>
    <row r="64" spans="1:16" s="311" customFormat="1" ht="14.25" customHeight="1">
      <c r="A64" s="302">
        <v>220</v>
      </c>
      <c r="B64" s="327"/>
      <c r="C64" s="349" t="s">
        <v>393</v>
      </c>
      <c r="D64" s="317"/>
      <c r="E64" s="318"/>
      <c r="F64" s="319">
        <f t="shared" ref="F64:F69" si="8">D64-E64</f>
        <v>0</v>
      </c>
      <c r="G64" s="314">
        <f t="shared" si="7"/>
        <v>0</v>
      </c>
      <c r="H64" s="308"/>
      <c r="I64" s="308"/>
      <c r="J64" s="308"/>
      <c r="K64" s="308"/>
      <c r="L64" s="308"/>
      <c r="M64" s="308"/>
      <c r="N64" s="308"/>
      <c r="O64" s="309"/>
      <c r="P64" s="310"/>
    </row>
    <row r="65" spans="1:16" s="311" customFormat="1" ht="14.25" customHeight="1">
      <c r="A65" s="302">
        <v>230</v>
      </c>
      <c r="B65" s="327"/>
      <c r="C65" s="349" t="s">
        <v>394</v>
      </c>
      <c r="D65" s="317"/>
      <c r="E65" s="318"/>
      <c r="F65" s="319">
        <f t="shared" si="8"/>
        <v>0</v>
      </c>
      <c r="G65" s="314">
        <f t="shared" si="7"/>
        <v>0</v>
      </c>
      <c r="H65" s="308"/>
      <c r="I65" s="308"/>
      <c r="J65" s="308"/>
      <c r="K65" s="308"/>
      <c r="L65" s="308"/>
      <c r="M65" s="308"/>
      <c r="N65" s="308"/>
      <c r="O65" s="309"/>
      <c r="P65" s="310"/>
    </row>
    <row r="66" spans="1:16" s="311" customFormat="1" ht="14.25" customHeight="1">
      <c r="A66" s="302">
        <v>240</v>
      </c>
      <c r="B66" s="327"/>
      <c r="C66" s="349" t="s">
        <v>395</v>
      </c>
      <c r="D66" s="317"/>
      <c r="E66" s="318"/>
      <c r="F66" s="319">
        <f t="shared" si="8"/>
        <v>0</v>
      </c>
      <c r="G66" s="314">
        <f t="shared" si="7"/>
        <v>0</v>
      </c>
      <c r="H66" s="308"/>
      <c r="I66" s="308"/>
      <c r="J66" s="308"/>
      <c r="K66" s="308"/>
      <c r="L66" s="308"/>
      <c r="M66" s="308"/>
      <c r="N66" s="308"/>
      <c r="O66" s="309"/>
      <c r="P66" s="310"/>
    </row>
    <row r="67" spans="1:16" s="311" customFormat="1" ht="14.25" customHeight="1">
      <c r="A67" s="302">
        <v>250</v>
      </c>
      <c r="B67" s="327"/>
      <c r="C67" s="349" t="s">
        <v>396</v>
      </c>
      <c r="D67" s="317"/>
      <c r="E67" s="318"/>
      <c r="F67" s="319">
        <f t="shared" si="8"/>
        <v>0</v>
      </c>
      <c r="G67" s="314">
        <f t="shared" si="7"/>
        <v>0</v>
      </c>
      <c r="H67" s="308"/>
      <c r="I67" s="308"/>
      <c r="J67" s="308"/>
      <c r="K67" s="308"/>
      <c r="L67" s="308"/>
      <c r="M67" s="308"/>
      <c r="N67" s="308"/>
      <c r="O67" s="309"/>
      <c r="P67" s="310"/>
    </row>
    <row r="68" spans="1:16" s="311" customFormat="1" ht="14.25" customHeight="1">
      <c r="A68" s="302">
        <v>260</v>
      </c>
      <c r="B68" s="327"/>
      <c r="C68" s="349" t="s">
        <v>397</v>
      </c>
      <c r="D68" s="317"/>
      <c r="E68" s="318"/>
      <c r="F68" s="319">
        <f t="shared" si="8"/>
        <v>0</v>
      </c>
      <c r="G68" s="314">
        <f t="shared" si="7"/>
        <v>0</v>
      </c>
      <c r="H68" s="308"/>
      <c r="I68" s="308"/>
      <c r="J68" s="308"/>
      <c r="K68" s="308"/>
      <c r="L68" s="308"/>
      <c r="M68" s="308"/>
      <c r="N68" s="308"/>
      <c r="O68" s="309"/>
      <c r="P68" s="310"/>
    </row>
    <row r="69" spans="1:16" s="311" customFormat="1" ht="14.25" customHeight="1">
      <c r="A69" s="302">
        <v>270</v>
      </c>
      <c r="B69" s="327"/>
      <c r="C69" s="349" t="s">
        <v>398</v>
      </c>
      <c r="D69" s="317"/>
      <c r="E69" s="318"/>
      <c r="F69" s="319">
        <f t="shared" si="8"/>
        <v>0</v>
      </c>
      <c r="G69" s="314">
        <f t="shared" si="7"/>
        <v>0</v>
      </c>
      <c r="H69" s="308"/>
      <c r="I69" s="308"/>
      <c r="J69" s="308"/>
      <c r="K69" s="308"/>
      <c r="L69" s="308"/>
      <c r="M69" s="308"/>
      <c r="N69" s="308"/>
      <c r="O69" s="309"/>
      <c r="P69" s="310"/>
    </row>
    <row r="70" spans="1:16" s="311" customFormat="1" ht="14.25" customHeight="1">
      <c r="A70" s="302"/>
      <c r="B70" s="327"/>
      <c r="C70" s="351"/>
      <c r="D70" s="1310"/>
      <c r="E70" s="348"/>
      <c r="F70" s="329"/>
      <c r="G70" s="325"/>
      <c r="H70" s="308"/>
      <c r="I70" s="308"/>
      <c r="J70" s="308"/>
      <c r="K70" s="308"/>
      <c r="L70" s="308"/>
      <c r="M70" s="308"/>
      <c r="N70" s="308"/>
      <c r="O70" s="309"/>
      <c r="P70" s="310"/>
    </row>
    <row r="71" spans="1:16" s="311" customFormat="1" ht="20.25" customHeight="1">
      <c r="A71" s="302"/>
      <c r="B71" s="312">
        <v>5600</v>
      </c>
      <c r="C71" s="326" t="s">
        <v>399</v>
      </c>
      <c r="D71" s="313">
        <f>SUM(D72+D73)</f>
        <v>-1635436.03</v>
      </c>
      <c r="E71" s="313">
        <f>SUM(E72+E73)</f>
        <v>168132.6</v>
      </c>
      <c r="F71" s="313">
        <f>SUM(F72:F73)</f>
        <v>-1803568.6300000001</v>
      </c>
      <c r="G71" s="314">
        <f t="shared" ref="G71" si="9">IFERROR((D71/E71-1)*100,0)</f>
        <v>-1072.7060843643646</v>
      </c>
      <c r="H71" s="308"/>
      <c r="I71" s="308"/>
      <c r="J71" s="308"/>
      <c r="K71" s="308"/>
      <c r="L71" s="308"/>
      <c r="M71" s="308"/>
      <c r="N71" s="308"/>
      <c r="O71" s="309"/>
      <c r="P71" s="310"/>
    </row>
    <row r="72" spans="1:16" s="311" customFormat="1" ht="15" customHeight="1">
      <c r="A72" s="302">
        <v>280</v>
      </c>
      <c r="B72" s="327"/>
      <c r="C72" s="349" t="s">
        <v>400</v>
      </c>
      <c r="D72" s="317"/>
      <c r="E72" s="318"/>
      <c r="F72" s="319">
        <f>D72-E72</f>
        <v>0</v>
      </c>
      <c r="G72" s="314">
        <f>IFERROR((D72/E72-1)*100,0)</f>
        <v>0</v>
      </c>
      <c r="H72" s="308"/>
      <c r="I72" s="308"/>
      <c r="J72" s="308"/>
      <c r="K72" s="308"/>
      <c r="L72" s="308"/>
      <c r="M72" s="308"/>
      <c r="N72" s="308"/>
      <c r="O72" s="309"/>
      <c r="P72" s="310"/>
    </row>
    <row r="73" spans="1:16" s="311" customFormat="1" ht="15" customHeight="1">
      <c r="A73" s="302">
        <v>290</v>
      </c>
      <c r="B73" s="327"/>
      <c r="C73" s="349" t="s">
        <v>401</v>
      </c>
      <c r="D73" s="323">
        <v>-1635436.03</v>
      </c>
      <c r="E73" s="348">
        <v>168132.6</v>
      </c>
      <c r="F73" s="319">
        <f>D73-E73</f>
        <v>-1803568.6300000001</v>
      </c>
      <c r="G73" s="314">
        <f>IFERROR((D73/E73-1)*100,0)</f>
        <v>-1072.7060843643646</v>
      </c>
      <c r="H73" s="308"/>
      <c r="I73" s="308"/>
      <c r="J73" s="308"/>
      <c r="K73" s="308"/>
      <c r="L73" s="308"/>
      <c r="M73" s="308"/>
      <c r="N73" s="308"/>
      <c r="O73" s="309"/>
      <c r="P73" s="310"/>
    </row>
    <row r="74" spans="1:16" s="311" customFormat="1" ht="15" customHeight="1">
      <c r="A74" s="302"/>
      <c r="B74" s="327"/>
      <c r="C74" s="350"/>
      <c r="D74" s="323"/>
      <c r="E74" s="348"/>
      <c r="F74" s="329"/>
      <c r="G74" s="325"/>
      <c r="H74" s="308"/>
      <c r="I74" s="308"/>
      <c r="J74" s="308"/>
      <c r="K74" s="308"/>
      <c r="L74" s="308"/>
      <c r="M74" s="308"/>
      <c r="N74" s="308"/>
      <c r="O74" s="309"/>
      <c r="P74" s="310"/>
    </row>
    <row r="75" spans="1:16" s="311" customFormat="1" ht="18.75" customHeight="1">
      <c r="A75" s="302"/>
      <c r="B75" s="327"/>
      <c r="C75" s="352"/>
      <c r="D75" s="323"/>
      <c r="E75" s="348"/>
      <c r="F75" s="324"/>
      <c r="G75" s="325"/>
      <c r="H75" s="308"/>
      <c r="I75" s="308"/>
      <c r="J75" s="308"/>
      <c r="K75" s="308"/>
      <c r="L75" s="308"/>
      <c r="M75" s="308"/>
      <c r="N75" s="308"/>
      <c r="O75" s="309"/>
      <c r="P75" s="310"/>
    </row>
    <row r="76" spans="1:16" s="311" customFormat="1">
      <c r="A76" s="302"/>
      <c r="B76" s="320"/>
      <c r="C76" s="337"/>
      <c r="D76" s="323"/>
      <c r="E76" s="348"/>
      <c r="F76" s="329"/>
      <c r="G76" s="325"/>
      <c r="H76" s="308"/>
      <c r="I76" s="308"/>
      <c r="J76" s="308"/>
      <c r="K76" s="308"/>
      <c r="L76" s="308"/>
      <c r="M76" s="308"/>
      <c r="N76" s="308"/>
      <c r="O76" s="309"/>
      <c r="P76" s="310"/>
    </row>
    <row r="77" spans="1:16" s="311" customFormat="1" ht="18" customHeight="1">
      <c r="A77" s="302"/>
      <c r="B77" s="312">
        <v>5700</v>
      </c>
      <c r="C77" s="326" t="s">
        <v>402</v>
      </c>
      <c r="D77" s="313">
        <f>+D35+D39+D50+D55+D63+D71</f>
        <v>21659182.990000002</v>
      </c>
      <c r="E77" s="313">
        <f>+E35+E39+E50+E55+E63+E71</f>
        <v>21257708.630000003</v>
      </c>
      <c r="F77" s="319">
        <f>+D77-E77</f>
        <v>401474.3599999994</v>
      </c>
      <c r="G77" s="314">
        <f>IFERROR((D77/E77-1)*100,0)</f>
        <v>1.8886059969484004</v>
      </c>
      <c r="H77" s="308"/>
      <c r="I77" s="308"/>
      <c r="J77" s="308"/>
      <c r="K77" s="308"/>
      <c r="L77" s="308"/>
      <c r="M77" s="308"/>
      <c r="N77" s="308"/>
      <c r="O77" s="309"/>
      <c r="P77" s="310"/>
    </row>
    <row r="78" spans="1:16" s="311" customFormat="1">
      <c r="A78" s="302"/>
      <c r="B78" s="320"/>
      <c r="C78" s="337"/>
      <c r="D78" s="323"/>
      <c r="E78" s="329"/>
      <c r="F78" s="329"/>
      <c r="G78" s="325"/>
      <c r="H78" s="308"/>
      <c r="I78" s="308"/>
      <c r="J78" s="308"/>
      <c r="K78" s="308"/>
      <c r="L78" s="308"/>
      <c r="M78" s="308"/>
      <c r="N78" s="308"/>
      <c r="O78" s="309"/>
      <c r="P78" s="310"/>
    </row>
    <row r="79" spans="1:16" s="311" customFormat="1" ht="26.25" customHeight="1" thickBot="1">
      <c r="A79" s="302"/>
      <c r="B79" s="353"/>
      <c r="C79" s="354" t="s">
        <v>403</v>
      </c>
      <c r="D79" s="355">
        <f>+D32-D77</f>
        <v>692555.59999999776</v>
      </c>
      <c r="E79" s="355">
        <f>+E32-E77</f>
        <v>1175524.6499999948</v>
      </c>
      <c r="F79" s="356">
        <f>+D79-E79</f>
        <v>-482969.04999999702</v>
      </c>
      <c r="G79" s="357">
        <f t="shared" ref="G79" si="10">IFERROR((D79/E79-1)*100,0)</f>
        <v>-41.085403866265089</v>
      </c>
      <c r="H79" s="358"/>
      <c r="I79" s="358"/>
      <c r="J79" s="358"/>
      <c r="K79" s="358"/>
      <c r="L79" s="358"/>
      <c r="M79" s="358"/>
      <c r="N79" s="358"/>
      <c r="O79" s="358"/>
      <c r="P79" s="310"/>
    </row>
    <row r="80" spans="1:16" ht="15.75" thickTop="1">
      <c r="A80" s="281"/>
      <c r="B80" s="359" t="s">
        <v>404</v>
      </c>
      <c r="C80" s="2"/>
      <c r="D80" s="360"/>
      <c r="E80" s="360"/>
      <c r="F80" s="361"/>
      <c r="G80" s="2"/>
      <c r="H80" s="2"/>
      <c r="I80" s="2"/>
      <c r="J80" s="2"/>
      <c r="K80" s="2"/>
      <c r="L80" s="2"/>
      <c r="M80" s="2"/>
      <c r="N80" s="2"/>
      <c r="O80" s="2"/>
      <c r="P80" s="4"/>
    </row>
    <row r="81" spans="1:16">
      <c r="A81" s="281"/>
      <c r="B81" s="1629" t="s">
        <v>78</v>
      </c>
      <c r="C81" s="1629"/>
      <c r="D81" s="1629"/>
      <c r="E81" s="1629"/>
      <c r="F81" s="1629"/>
      <c r="G81" s="1629"/>
      <c r="H81" s="1629"/>
      <c r="I81" s="2"/>
      <c r="J81" s="2"/>
      <c r="K81" s="2"/>
      <c r="L81" s="2"/>
      <c r="M81" s="2"/>
      <c r="N81" s="2"/>
      <c r="O81" s="2"/>
      <c r="P81" s="4"/>
    </row>
    <row r="82" spans="1:16">
      <c r="A82" s="283"/>
      <c r="B82" s="362"/>
      <c r="C82" s="362"/>
      <c r="D82" s="362"/>
      <c r="E82" s="362"/>
      <c r="F82" s="362"/>
      <c r="G82" s="362"/>
      <c r="H82" s="362"/>
      <c r="I82" s="2"/>
      <c r="J82" s="2"/>
      <c r="K82" s="2"/>
      <c r="L82" s="2"/>
      <c r="M82" s="2"/>
      <c r="N82" s="2"/>
      <c r="O82" s="2"/>
      <c r="P82" s="12"/>
    </row>
    <row r="83" spans="1:16" ht="15.75">
      <c r="A83" s="283"/>
      <c r="B83" s="363"/>
      <c r="C83" s="2"/>
      <c r="D83" s="2"/>
      <c r="E83" s="361"/>
      <c r="F83" s="361"/>
      <c r="G83" s="2"/>
      <c r="H83" s="2"/>
      <c r="I83" s="2"/>
      <c r="J83" s="2"/>
      <c r="K83" s="2"/>
      <c r="L83" s="2"/>
      <c r="M83" s="2"/>
      <c r="N83" s="2"/>
      <c r="O83" s="2"/>
      <c r="P83" s="12"/>
    </row>
    <row r="84" spans="1:16" s="2" customFormat="1">
      <c r="A84" s="283"/>
      <c r="B84" s="363"/>
      <c r="E84" s="361"/>
      <c r="F84" s="361"/>
    </row>
    <row r="85" spans="1:16" s="2" customFormat="1" ht="12.75">
      <c r="A85" s="283"/>
      <c r="B85" s="11"/>
      <c r="C85" s="11"/>
      <c r="D85" s="11"/>
      <c r="E85" s="364"/>
      <c r="F85" s="364"/>
      <c r="G85" s="11"/>
    </row>
    <row r="86" spans="1:16">
      <c r="A86" s="283"/>
      <c r="B86" s="365"/>
      <c r="C86" s="4"/>
      <c r="D86" s="4"/>
      <c r="E86" s="11"/>
      <c r="F86" s="4"/>
      <c r="G86" s="4"/>
      <c r="H86" s="4"/>
      <c r="I86" s="4"/>
      <c r="J86" s="4"/>
      <c r="K86" s="4"/>
      <c r="L86" s="4"/>
      <c r="M86" s="4"/>
      <c r="N86" s="4"/>
      <c r="O86" s="4"/>
      <c r="P86" s="12"/>
    </row>
    <row r="87" spans="1:16">
      <c r="A87" s="28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2"/>
    </row>
    <row r="89" spans="1:16" hidden="1">
      <c r="A89" s="283"/>
      <c r="B89" s="4"/>
      <c r="C89" s="4"/>
      <c r="D89" s="4"/>
      <c r="E89" s="301"/>
      <c r="F89" s="301"/>
      <c r="G89" s="4"/>
      <c r="H89" s="4"/>
      <c r="I89" s="4"/>
      <c r="J89" s="4"/>
      <c r="K89" s="4"/>
      <c r="L89" s="4"/>
      <c r="M89" s="4"/>
      <c r="N89" s="4"/>
      <c r="O89" s="4"/>
      <c r="P89" s="12"/>
    </row>
    <row r="90" spans="1:16">
      <c r="B90" s="4"/>
      <c r="C90" s="4"/>
      <c r="D90" s="4"/>
      <c r="E90" s="301"/>
      <c r="F90" s="301"/>
      <c r="G90" s="4"/>
      <c r="H90" s="4"/>
      <c r="I90" s="4"/>
      <c r="J90" s="4"/>
      <c r="K90" s="4"/>
      <c r="L90" s="4"/>
      <c r="M90" s="4"/>
      <c r="N90" s="4"/>
      <c r="O90" s="4"/>
      <c r="P90" s="12"/>
    </row>
    <row r="91" spans="1:16">
      <c r="A91" s="28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</sheetData>
  <customSheetViews>
    <customSheetView guid="{AB7C7113-F865-4779-9FA4-3A0AD2C9E93A}" showGridLines="0" fitToPage="1" hiddenRows="1" topLeftCell="A29">
      <selection activeCell="B2" sqref="B2:H85"/>
      <pageMargins left="0.39370078740157483" right="0.39370078740157483" top="0.39370078740157483" bottom="0.39370078740157483" header="0" footer="0"/>
      <printOptions horizontalCentered="1"/>
      <pageSetup scale="48" orientation="portrait" r:id="rId1"/>
      <headerFooter alignWithMargins="0"/>
    </customSheetView>
    <customSheetView guid="{05A24B3F-0046-4A93-964B-C8E884CA78A3}" showGridLines="0" fitToPage="1" hiddenRows="1" topLeftCell="A29">
      <selection activeCell="B2" sqref="B2:H85"/>
      <pageMargins left="0.39370078740157483" right="0.39370078740157483" top="0.39370078740157483" bottom="0.39370078740157483" header="0" footer="0"/>
      <printOptions horizontalCentered="1"/>
      <pageSetup scale="48" orientation="portrait" r:id="rId2"/>
      <headerFooter alignWithMargins="0"/>
    </customSheetView>
  </customSheetViews>
  <mergeCells count="5">
    <mergeCell ref="B2:G2"/>
    <mergeCell ref="B7:B8"/>
    <mergeCell ref="C7:C8"/>
    <mergeCell ref="F7:G7"/>
    <mergeCell ref="B81:H81"/>
  </mergeCells>
  <printOptions horizontalCentered="1"/>
  <pageMargins left="0.39370078740157483" right="0.39370078740157483" top="0.39370078740157483" bottom="0.39370078740157483" header="0" footer="0"/>
  <pageSetup scale="49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A1:I70"/>
  <sheetViews>
    <sheetView showGridLines="0" view="pageBreakPreview" topLeftCell="A24" zoomScaleNormal="55" zoomScaleSheetLayoutView="100" workbookViewId="0">
      <selection activeCell="J155" sqref="J155"/>
    </sheetView>
  </sheetViews>
  <sheetFormatPr baseColWidth="10" defaultRowHeight="12.75"/>
  <cols>
    <col min="1" max="1" width="2.28515625" style="366" customWidth="1"/>
    <col min="2" max="2" width="76.7109375" style="367" customWidth="1"/>
    <col min="3" max="3" width="16" style="367" customWidth="1"/>
    <col min="4" max="4" width="15.85546875" style="367" customWidth="1"/>
    <col min="5" max="5" width="17.28515625" style="367" customWidth="1"/>
    <col min="6" max="6" width="23.28515625" style="367" customWidth="1"/>
    <col min="7" max="7" width="17.85546875" style="368" customWidth="1"/>
    <col min="8" max="8" width="2.7109375" style="367" customWidth="1"/>
    <col min="9" max="16384" width="11.42578125" style="367"/>
  </cols>
  <sheetData>
    <row r="1" spans="1:8" ht="13.5" thickBot="1"/>
    <row r="2" spans="1:8" ht="39.75" customHeight="1" thickTop="1">
      <c r="A2" s="369"/>
      <c r="B2" s="1630" t="s">
        <v>1641</v>
      </c>
      <c r="C2" s="1631"/>
      <c r="D2" s="1631"/>
      <c r="E2" s="1631"/>
      <c r="F2" s="1631"/>
      <c r="G2" s="1632"/>
      <c r="H2" s="370"/>
    </row>
    <row r="3" spans="1:8" ht="18">
      <c r="A3" s="369"/>
      <c r="B3" s="371"/>
      <c r="C3" s="372"/>
      <c r="D3" s="1633"/>
      <c r="E3" s="1633"/>
      <c r="F3" s="372"/>
      <c r="G3" s="373"/>
      <c r="H3" s="370"/>
    </row>
    <row r="4" spans="1:8">
      <c r="A4" s="369"/>
      <c r="B4" s="374" t="s">
        <v>2120</v>
      </c>
      <c r="C4" s="375"/>
      <c r="D4" s="376"/>
      <c r="E4" s="376"/>
      <c r="F4" s="377"/>
      <c r="G4" s="378" t="s">
        <v>2121</v>
      </c>
      <c r="H4" s="370"/>
    </row>
    <row r="5" spans="1:8" ht="13.5" thickBot="1">
      <c r="A5" s="369"/>
      <c r="B5" s="379"/>
      <c r="C5" s="380"/>
      <c r="D5" s="380"/>
      <c r="E5" s="380"/>
      <c r="F5" s="380"/>
      <c r="G5" s="381"/>
      <c r="H5" s="370"/>
    </row>
    <row r="6" spans="1:8" ht="6.75" customHeight="1" thickTop="1" thickBot="1">
      <c r="A6" s="369"/>
      <c r="B6" s="382"/>
      <c r="C6" s="382"/>
      <c r="D6" s="382"/>
      <c r="E6" s="382"/>
      <c r="F6" s="382"/>
      <c r="G6" s="382"/>
      <c r="H6" s="370"/>
    </row>
    <row r="7" spans="1:8" ht="84" customHeight="1" thickTop="1" thickBot="1">
      <c r="A7" s="383"/>
      <c r="B7" s="384" t="s">
        <v>79</v>
      </c>
      <c r="C7" s="385" t="s">
        <v>405</v>
      </c>
      <c r="D7" s="385" t="s">
        <v>406</v>
      </c>
      <c r="E7" s="385" t="s">
        <v>407</v>
      </c>
      <c r="F7" s="385" t="s">
        <v>408</v>
      </c>
      <c r="G7" s="386" t="s">
        <v>409</v>
      </c>
      <c r="H7" s="387"/>
    </row>
    <row r="8" spans="1:8" ht="6.75" customHeight="1" thickTop="1" thickBot="1">
      <c r="A8" s="369"/>
      <c r="B8" s="388"/>
      <c r="C8" s="388"/>
      <c r="D8" s="388"/>
      <c r="E8" s="388"/>
      <c r="F8" s="388"/>
      <c r="G8" s="388"/>
      <c r="H8" s="370"/>
    </row>
    <row r="9" spans="1:8" ht="3.75" customHeight="1" thickTop="1">
      <c r="B9" s="389"/>
      <c r="C9" s="390"/>
      <c r="D9" s="390"/>
      <c r="E9" s="390"/>
      <c r="F9" s="390"/>
      <c r="G9" s="391"/>
    </row>
    <row r="10" spans="1:8">
      <c r="B10" s="392" t="s">
        <v>1663</v>
      </c>
      <c r="C10" s="393">
        <f>C11+C12+C13</f>
        <v>92625.71</v>
      </c>
      <c r="D10" s="394"/>
      <c r="E10" s="394"/>
      <c r="F10" s="394"/>
      <c r="G10" s="395">
        <f>SUM(C10:F10)</f>
        <v>92625.71</v>
      </c>
    </row>
    <row r="11" spans="1:8">
      <c r="A11" s="366">
        <v>200</v>
      </c>
      <c r="B11" s="396" t="s">
        <v>55</v>
      </c>
      <c r="C11" s="397">
        <v>92625.71</v>
      </c>
      <c r="D11" s="394"/>
      <c r="E11" s="394"/>
      <c r="F11" s="394"/>
      <c r="G11" s="395">
        <f t="shared" ref="G11:G26" si="0">SUM(C11:F11)</f>
        <v>92625.71</v>
      </c>
    </row>
    <row r="12" spans="1:8">
      <c r="A12" s="366">
        <v>201</v>
      </c>
      <c r="B12" s="396" t="s">
        <v>330</v>
      </c>
      <c r="C12" s="397"/>
      <c r="D12" s="394"/>
      <c r="E12" s="394"/>
      <c r="F12" s="394"/>
      <c r="G12" s="395">
        <f t="shared" si="0"/>
        <v>0</v>
      </c>
    </row>
    <row r="13" spans="1:8">
      <c r="A13" s="366">
        <v>202</v>
      </c>
      <c r="B13" s="396" t="s">
        <v>334</v>
      </c>
      <c r="C13" s="397"/>
      <c r="D13" s="394"/>
      <c r="E13" s="394"/>
      <c r="F13" s="394"/>
      <c r="G13" s="395">
        <f t="shared" si="0"/>
        <v>0</v>
      </c>
    </row>
    <row r="14" spans="1:8">
      <c r="B14" s="396"/>
      <c r="C14" s="397"/>
      <c r="D14" s="398"/>
      <c r="E14" s="398"/>
      <c r="F14" s="398"/>
      <c r="G14" s="395"/>
    </row>
    <row r="15" spans="1:8">
      <c r="B15" s="392" t="s">
        <v>1664</v>
      </c>
      <c r="C15" s="394"/>
      <c r="D15" s="399">
        <f>D17+D18+D19+D20</f>
        <v>11365786.15</v>
      </c>
      <c r="E15" s="399">
        <f>+E16</f>
        <v>0</v>
      </c>
      <c r="F15" s="394"/>
      <c r="G15" s="395">
        <f t="shared" si="0"/>
        <v>11365786.15</v>
      </c>
    </row>
    <row r="16" spans="1:8">
      <c r="A16" s="366">
        <v>203</v>
      </c>
      <c r="B16" s="396" t="s">
        <v>410</v>
      </c>
      <c r="C16" s="394"/>
      <c r="D16" s="394"/>
      <c r="E16" s="398"/>
      <c r="F16" s="394"/>
      <c r="G16" s="395">
        <f t="shared" si="0"/>
        <v>0</v>
      </c>
    </row>
    <row r="17" spans="1:7">
      <c r="A17" s="366">
        <v>204</v>
      </c>
      <c r="B17" s="396" t="s">
        <v>341</v>
      </c>
      <c r="C17" s="394"/>
      <c r="D17" s="398">
        <v>11365786.15</v>
      </c>
      <c r="E17" s="394"/>
      <c r="F17" s="394"/>
      <c r="G17" s="395">
        <f t="shared" si="0"/>
        <v>11365786.15</v>
      </c>
    </row>
    <row r="18" spans="1:7">
      <c r="A18" s="366">
        <v>205</v>
      </c>
      <c r="B18" s="396" t="s">
        <v>411</v>
      </c>
      <c r="C18" s="394"/>
      <c r="D18" s="398"/>
      <c r="E18" s="394"/>
      <c r="F18" s="394"/>
      <c r="G18" s="395">
        <f t="shared" si="0"/>
        <v>0</v>
      </c>
    </row>
    <row r="19" spans="1:7">
      <c r="A19" s="366">
        <v>206</v>
      </c>
      <c r="B19" s="396" t="s">
        <v>354</v>
      </c>
      <c r="C19" s="394"/>
      <c r="D19" s="398"/>
      <c r="E19" s="394"/>
      <c r="F19" s="394"/>
      <c r="G19" s="395">
        <f t="shared" si="0"/>
        <v>0</v>
      </c>
    </row>
    <row r="20" spans="1:7">
      <c r="A20" s="366">
        <v>207</v>
      </c>
      <c r="B20" s="396" t="s">
        <v>359</v>
      </c>
      <c r="C20" s="394"/>
      <c r="D20" s="398">
        <v>0</v>
      </c>
      <c r="E20" s="394"/>
      <c r="F20" s="394"/>
      <c r="G20" s="395">
        <f t="shared" si="0"/>
        <v>0</v>
      </c>
    </row>
    <row r="21" spans="1:7">
      <c r="B21" s="396"/>
      <c r="C21" s="397"/>
      <c r="D21" s="398"/>
      <c r="E21" s="398"/>
      <c r="F21" s="398"/>
      <c r="G21" s="395"/>
    </row>
    <row r="22" spans="1:7" ht="25.5">
      <c r="B22" s="400" t="s">
        <v>1665</v>
      </c>
      <c r="C22" s="394"/>
      <c r="D22" s="394"/>
      <c r="E22" s="394"/>
      <c r="F22" s="399">
        <f>+F23+F24</f>
        <v>0</v>
      </c>
      <c r="G22" s="395">
        <f t="shared" si="0"/>
        <v>0</v>
      </c>
    </row>
    <row r="23" spans="1:7">
      <c r="A23" s="366">
        <v>208</v>
      </c>
      <c r="B23" s="396" t="s">
        <v>363</v>
      </c>
      <c r="C23" s="394"/>
      <c r="D23" s="394"/>
      <c r="E23" s="394"/>
      <c r="F23" s="398"/>
      <c r="G23" s="395">
        <f t="shared" si="0"/>
        <v>0</v>
      </c>
    </row>
    <row r="24" spans="1:7">
      <c r="A24" s="366">
        <v>209</v>
      </c>
      <c r="B24" s="396" t="s">
        <v>364</v>
      </c>
      <c r="C24" s="394"/>
      <c r="D24" s="394"/>
      <c r="E24" s="394"/>
      <c r="F24" s="398"/>
      <c r="G24" s="395">
        <f t="shared" si="0"/>
        <v>0</v>
      </c>
    </row>
    <row r="25" spans="1:7">
      <c r="B25" s="396"/>
      <c r="C25" s="397"/>
      <c r="D25" s="398"/>
      <c r="E25" s="398"/>
      <c r="F25" s="398"/>
      <c r="G25" s="395"/>
    </row>
    <row r="26" spans="1:7">
      <c r="B26" s="392" t="s">
        <v>1666</v>
      </c>
      <c r="C26" s="393">
        <f>+C10</f>
        <v>92625.71</v>
      </c>
      <c r="D26" s="399">
        <f>+D15</f>
        <v>11365786.15</v>
      </c>
      <c r="E26" s="399">
        <f>+E15</f>
        <v>0</v>
      </c>
      <c r="F26" s="399">
        <f>+F22</f>
        <v>0</v>
      </c>
      <c r="G26" s="395">
        <f t="shared" si="0"/>
        <v>11458411.860000001</v>
      </c>
    </row>
    <row r="27" spans="1:7">
      <c r="B27" s="396"/>
      <c r="C27" s="397"/>
      <c r="D27" s="398"/>
      <c r="E27" s="398"/>
      <c r="F27" s="398"/>
      <c r="G27" s="395"/>
    </row>
    <row r="28" spans="1:7" ht="25.5">
      <c r="B28" s="400" t="s">
        <v>1642</v>
      </c>
      <c r="C28" s="393">
        <f>C29+C30+C31</f>
        <v>0</v>
      </c>
      <c r="D28" s="394"/>
      <c r="E28" s="394"/>
      <c r="F28" s="394"/>
      <c r="G28" s="395">
        <f t="shared" ref="G28:G44" si="1">SUM(C28:F28)</f>
        <v>0</v>
      </c>
    </row>
    <row r="29" spans="1:7">
      <c r="A29" s="366">
        <v>210</v>
      </c>
      <c r="B29" s="396" t="s">
        <v>55</v>
      </c>
      <c r="C29" s="397"/>
      <c r="D29" s="394"/>
      <c r="E29" s="394"/>
      <c r="F29" s="394"/>
      <c r="G29" s="395">
        <f t="shared" si="1"/>
        <v>0</v>
      </c>
    </row>
    <row r="30" spans="1:7">
      <c r="A30" s="366">
        <v>211</v>
      </c>
      <c r="B30" s="396" t="s">
        <v>330</v>
      </c>
      <c r="C30" s="397"/>
      <c r="D30" s="394"/>
      <c r="E30" s="394"/>
      <c r="F30" s="394"/>
      <c r="G30" s="395">
        <f t="shared" si="1"/>
        <v>0</v>
      </c>
    </row>
    <row r="31" spans="1:7">
      <c r="A31" s="366">
        <v>212</v>
      </c>
      <c r="B31" s="396" t="s">
        <v>334</v>
      </c>
      <c r="C31" s="397"/>
      <c r="D31" s="394"/>
      <c r="E31" s="394"/>
      <c r="F31" s="394"/>
      <c r="G31" s="395">
        <f t="shared" si="1"/>
        <v>0</v>
      </c>
    </row>
    <row r="32" spans="1:7">
      <c r="B32" s="396"/>
      <c r="C32" s="397"/>
      <c r="D32" s="398"/>
      <c r="E32" s="398"/>
      <c r="F32" s="398"/>
      <c r="G32" s="395"/>
    </row>
    <row r="33" spans="1:9" ht="25.5">
      <c r="B33" s="400" t="s">
        <v>1643</v>
      </c>
      <c r="C33" s="394"/>
      <c r="D33" s="399">
        <f>+D35</f>
        <v>33003.99</v>
      </c>
      <c r="E33" s="399">
        <f>+E34+E35+E36+E37+E38</f>
        <v>692555.6</v>
      </c>
      <c r="F33" s="394"/>
      <c r="G33" s="395">
        <f t="shared" si="1"/>
        <v>725559.59</v>
      </c>
    </row>
    <row r="34" spans="1:9">
      <c r="A34" s="366">
        <v>213</v>
      </c>
      <c r="B34" s="396" t="s">
        <v>410</v>
      </c>
      <c r="C34" s="394"/>
      <c r="D34" s="394"/>
      <c r="E34" s="398">
        <v>692555.6</v>
      </c>
      <c r="F34" s="394"/>
      <c r="G34" s="395">
        <f t="shared" si="1"/>
        <v>692555.6</v>
      </c>
    </row>
    <row r="35" spans="1:9">
      <c r="A35" s="366">
        <v>214</v>
      </c>
      <c r="B35" s="396" t="s">
        <v>341</v>
      </c>
      <c r="C35" s="394"/>
      <c r="D35" s="398">
        <v>33003.99</v>
      </c>
      <c r="E35" s="398"/>
      <c r="F35" s="394"/>
      <c r="G35" s="395">
        <f t="shared" si="1"/>
        <v>33003.99</v>
      </c>
    </row>
    <row r="36" spans="1:9">
      <c r="A36" s="366">
        <v>215</v>
      </c>
      <c r="B36" s="396" t="s">
        <v>411</v>
      </c>
      <c r="C36" s="394"/>
      <c r="D36" s="394"/>
      <c r="E36" s="398"/>
      <c r="F36" s="394"/>
      <c r="G36" s="395">
        <f t="shared" si="1"/>
        <v>0</v>
      </c>
    </row>
    <row r="37" spans="1:9">
      <c r="A37" s="366">
        <v>216</v>
      </c>
      <c r="B37" s="396" t="s">
        <v>354</v>
      </c>
      <c r="C37" s="394"/>
      <c r="D37" s="394"/>
      <c r="E37" s="398"/>
      <c r="F37" s="394"/>
      <c r="G37" s="395">
        <f t="shared" si="1"/>
        <v>0</v>
      </c>
    </row>
    <row r="38" spans="1:9">
      <c r="A38" s="366">
        <v>217</v>
      </c>
      <c r="B38" s="396" t="s">
        <v>359</v>
      </c>
      <c r="C38" s="394"/>
      <c r="D38" s="394"/>
      <c r="E38" s="398">
        <v>0</v>
      </c>
      <c r="F38" s="394"/>
      <c r="G38" s="395">
        <f t="shared" si="1"/>
        <v>0</v>
      </c>
    </row>
    <row r="39" spans="1:9">
      <c r="B39" s="396"/>
      <c r="C39" s="398"/>
      <c r="D39" s="398"/>
      <c r="E39" s="398"/>
      <c r="F39" s="398"/>
      <c r="G39" s="395"/>
    </row>
    <row r="40" spans="1:9" ht="25.5">
      <c r="B40" s="400" t="s">
        <v>1644</v>
      </c>
      <c r="C40" s="394"/>
      <c r="D40" s="394"/>
      <c r="E40" s="394"/>
      <c r="F40" s="399">
        <f>+F41+F42</f>
        <v>0</v>
      </c>
      <c r="G40" s="395">
        <f t="shared" si="1"/>
        <v>0</v>
      </c>
    </row>
    <row r="41" spans="1:9">
      <c r="A41" s="366">
        <v>218</v>
      </c>
      <c r="B41" s="396" t="s">
        <v>363</v>
      </c>
      <c r="C41" s="394"/>
      <c r="D41" s="394"/>
      <c r="E41" s="394"/>
      <c r="F41" s="398"/>
      <c r="G41" s="395">
        <f t="shared" si="1"/>
        <v>0</v>
      </c>
    </row>
    <row r="42" spans="1:9">
      <c r="A42" s="366">
        <v>219</v>
      </c>
      <c r="B42" s="396" t="s">
        <v>364</v>
      </c>
      <c r="C42" s="394"/>
      <c r="D42" s="394"/>
      <c r="E42" s="394"/>
      <c r="F42" s="398"/>
      <c r="G42" s="395">
        <f t="shared" si="1"/>
        <v>0</v>
      </c>
    </row>
    <row r="43" spans="1:9">
      <c r="B43" s="396"/>
      <c r="C43" s="398"/>
      <c r="D43" s="398"/>
      <c r="E43" s="398"/>
      <c r="F43" s="398"/>
      <c r="G43" s="395"/>
    </row>
    <row r="44" spans="1:9">
      <c r="B44" s="392" t="s">
        <v>1645</v>
      </c>
      <c r="C44" s="399">
        <f>+C26+C28</f>
        <v>92625.71</v>
      </c>
      <c r="D44" s="399">
        <f>+D26+D33</f>
        <v>11398790.140000001</v>
      </c>
      <c r="E44" s="399">
        <f>+E26+E33</f>
        <v>692555.6</v>
      </c>
      <c r="F44" s="399">
        <f>+F26+F40</f>
        <v>0</v>
      </c>
      <c r="G44" s="395">
        <f t="shared" si="1"/>
        <v>12183971.450000001</v>
      </c>
    </row>
    <row r="45" spans="1:9" ht="5.25" customHeight="1" thickBot="1">
      <c r="B45" s="401"/>
      <c r="C45" s="402"/>
      <c r="D45" s="402"/>
      <c r="E45" s="402"/>
      <c r="F45" s="402"/>
      <c r="G45" s="403"/>
    </row>
    <row r="46" spans="1:9" ht="13.5" thickTop="1"/>
    <row r="48" spans="1:9" s="40" customFormat="1" ht="14.25">
      <c r="A48" s="404"/>
      <c r="B48" s="1634" t="s">
        <v>78</v>
      </c>
      <c r="C48" s="1634"/>
      <c r="D48" s="1634"/>
      <c r="E48" s="1634"/>
      <c r="F48" s="1634"/>
      <c r="G48" s="1634"/>
      <c r="H48" s="405"/>
      <c r="I48" s="405"/>
    </row>
    <row r="49" spans="1:9" s="40" customFormat="1" ht="14.25">
      <c r="A49" s="404"/>
      <c r="B49" s="406"/>
      <c r="C49" s="406"/>
      <c r="D49" s="406"/>
      <c r="E49" s="406"/>
      <c r="F49" s="406"/>
      <c r="G49" s="406"/>
      <c r="H49" s="406"/>
      <c r="I49" s="406"/>
    </row>
    <row r="50" spans="1:9" s="40" customFormat="1" ht="14.25">
      <c r="A50" s="404"/>
      <c r="B50" s="407"/>
      <c r="C50" s="407"/>
      <c r="D50" s="407"/>
      <c r="E50" s="407"/>
      <c r="F50" s="407"/>
      <c r="G50" s="407"/>
      <c r="H50" s="406"/>
      <c r="I50" s="406"/>
    </row>
    <row r="51" spans="1:9" s="40" customFormat="1" ht="14.25">
      <c r="A51" s="404"/>
      <c r="B51" s="407"/>
      <c r="C51" s="407"/>
      <c r="D51" s="407"/>
      <c r="E51" s="407"/>
      <c r="F51" s="407"/>
      <c r="G51" s="407"/>
      <c r="H51" s="406"/>
      <c r="I51" s="406"/>
    </row>
    <row r="52" spans="1:9" s="40" customFormat="1" ht="14.25">
      <c r="A52" s="404"/>
      <c r="B52" s="407"/>
      <c r="C52" s="407"/>
      <c r="D52" s="407"/>
      <c r="E52" s="407"/>
      <c r="F52" s="407"/>
      <c r="G52" s="407"/>
      <c r="H52" s="406"/>
      <c r="I52" s="406"/>
    </row>
    <row r="53" spans="1:9" s="40" customFormat="1" ht="14.25">
      <c r="A53" s="404"/>
      <c r="B53" s="407"/>
      <c r="C53" s="407"/>
      <c r="D53" s="407"/>
      <c r="E53" s="407"/>
      <c r="F53" s="407"/>
      <c r="G53" s="407"/>
      <c r="H53" s="406"/>
      <c r="I53" s="406"/>
    </row>
    <row r="54" spans="1:9" s="40" customFormat="1" ht="14.25">
      <c r="A54" s="404"/>
      <c r="B54" s="407"/>
      <c r="C54" s="407"/>
      <c r="D54" s="407"/>
      <c r="E54" s="407"/>
      <c r="F54" s="407"/>
      <c r="G54" s="407"/>
      <c r="H54" s="406"/>
      <c r="I54" s="406"/>
    </row>
    <row r="55" spans="1:9" s="40" customFormat="1" ht="9" customHeight="1">
      <c r="A55" s="404"/>
      <c r="B55" s="407"/>
      <c r="C55" s="407"/>
      <c r="D55" s="407"/>
      <c r="E55" s="407"/>
      <c r="F55" s="407"/>
      <c r="G55" s="407"/>
      <c r="H55" s="406"/>
      <c r="I55" s="406"/>
    </row>
    <row r="63" spans="1:9">
      <c r="C63" s="1326"/>
    </row>
    <row r="70" spans="4:4">
      <c r="D70" s="1309"/>
    </row>
  </sheetData>
  <customSheetViews>
    <customSheetView guid="{AB7C7113-F865-4779-9FA4-3A0AD2C9E93A}" showGridLines="0">
      <selection activeCell="B2" sqref="B2:G2"/>
      <rowBreaks count="1" manualBreakCount="1">
        <brk id="55" max="6" man="1"/>
      </rowBreaks>
      <pageMargins left="0.70866141732283472" right="0.70866141732283472" top="0.74803149606299213" bottom="0.74803149606299213" header="0.31496062992125984" footer="0.31496062992125984"/>
      <pageSetup scale="60" orientation="landscape" r:id="rId1"/>
    </customSheetView>
    <customSheetView guid="{05A24B3F-0046-4A93-964B-C8E884CA78A3}" showGridLines="0">
      <selection activeCell="J28" sqref="J28"/>
      <rowBreaks count="1" manualBreakCount="1">
        <brk id="55" max="6" man="1"/>
      </rowBreaks>
      <pageMargins left="0.70866141732283472" right="0.70866141732283472" top="0.74803149606299213" bottom="0.74803149606299213" header="0.31496062992125984" footer="0.31496062992125984"/>
      <pageSetup scale="60" orientation="landscape" r:id="rId2"/>
    </customSheetView>
  </customSheetViews>
  <mergeCells count="3">
    <mergeCell ref="B2:G2"/>
    <mergeCell ref="D3:E3"/>
    <mergeCell ref="B48:G4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3"/>
  <rowBreaks count="1" manualBreakCount="1">
    <brk id="55" max="6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  <pageSetUpPr fitToPage="1"/>
  </sheetPr>
  <dimension ref="A1:IV70"/>
  <sheetViews>
    <sheetView showGridLines="0" topLeftCell="B1" zoomScaleNormal="100" zoomScaleSheetLayoutView="85" workbookViewId="0">
      <selection activeCell="J155" sqref="J155"/>
    </sheetView>
  </sheetViews>
  <sheetFormatPr baseColWidth="10" defaultRowHeight="12.75"/>
  <cols>
    <col min="1" max="1" width="1.28515625" style="119" customWidth="1"/>
    <col min="2" max="2" width="73" style="119" customWidth="1"/>
    <col min="3" max="3" width="20.5703125" style="119" customWidth="1"/>
    <col min="4" max="4" width="23.42578125" style="119" bestFit="1" customWidth="1"/>
    <col min="5" max="5" width="23.7109375" style="119" bestFit="1" customWidth="1"/>
    <col min="6" max="6" width="23.28515625" style="119" customWidth="1"/>
    <col min="7" max="7" width="25.85546875" style="119" customWidth="1"/>
    <col min="8" max="8" width="0.85546875" style="119" customWidth="1"/>
    <col min="9" max="16384" width="11.42578125" style="119"/>
  </cols>
  <sheetData>
    <row r="1" spans="2:7" s="94" customFormat="1" ht="6" customHeight="1" thickBot="1">
      <c r="B1" s="91"/>
      <c r="C1" s="92"/>
      <c r="D1" s="93"/>
      <c r="E1" s="93"/>
      <c r="F1" s="91"/>
      <c r="G1" s="91"/>
    </row>
    <row r="2" spans="2:7" s="94" customFormat="1" ht="81.75" customHeight="1" thickTop="1">
      <c r="B2" s="1636" t="s">
        <v>1646</v>
      </c>
      <c r="C2" s="1637"/>
      <c r="D2" s="1637"/>
      <c r="E2" s="1637"/>
      <c r="F2" s="1637"/>
      <c r="G2" s="1638"/>
    </row>
    <row r="3" spans="2:7" s="94" customFormat="1" ht="3.75" customHeight="1">
      <c r="B3" s="95"/>
      <c r="C3" s="96"/>
      <c r="D3" s="1639"/>
      <c r="E3" s="1639"/>
      <c r="F3" s="96"/>
      <c r="G3" s="97"/>
    </row>
    <row r="4" spans="2:7" s="94" customFormat="1">
      <c r="B4" s="98" t="s">
        <v>2123</v>
      </c>
      <c r="C4" s="99"/>
      <c r="D4" s="100"/>
      <c r="E4" s="100"/>
      <c r="F4" s="101"/>
      <c r="G4" s="102" t="s">
        <v>2122</v>
      </c>
    </row>
    <row r="5" spans="2:7" s="94" customFormat="1" ht="13.5" thickBot="1">
      <c r="B5" s="103"/>
      <c r="C5" s="104"/>
      <c r="D5" s="104"/>
      <c r="E5" s="104"/>
      <c r="F5" s="104"/>
      <c r="G5" s="105"/>
    </row>
    <row r="6" spans="2:7" s="94" customFormat="1" ht="6" customHeight="1" thickTop="1" thickBot="1">
      <c r="B6" s="106"/>
      <c r="C6" s="106"/>
      <c r="D6" s="106"/>
      <c r="E6" s="106"/>
      <c r="F6" s="106"/>
      <c r="G6" s="106"/>
    </row>
    <row r="7" spans="2:7" s="94" customFormat="1" ht="29.25" customHeight="1" thickTop="1">
      <c r="B7" s="107" t="s">
        <v>79</v>
      </c>
      <c r="C7" s="108" t="s">
        <v>80</v>
      </c>
      <c r="D7" s="108" t="s">
        <v>81</v>
      </c>
      <c r="E7" s="108" t="s">
        <v>82</v>
      </c>
      <c r="F7" s="108" t="s">
        <v>83</v>
      </c>
      <c r="G7" s="109" t="s">
        <v>84</v>
      </c>
    </row>
    <row r="8" spans="2:7" s="114" customFormat="1" ht="18" customHeight="1" thickBot="1">
      <c r="B8" s="110"/>
      <c r="C8" s="111">
        <v>1</v>
      </c>
      <c r="D8" s="111">
        <v>2</v>
      </c>
      <c r="E8" s="111">
        <v>3</v>
      </c>
      <c r="F8" s="112" t="s">
        <v>85</v>
      </c>
      <c r="G8" s="113" t="s">
        <v>86</v>
      </c>
    </row>
    <row r="9" spans="2:7" s="94" customFormat="1" ht="6" customHeight="1" thickTop="1" thickBot="1">
      <c r="B9" s="115"/>
      <c r="C9" s="115"/>
      <c r="D9" s="115"/>
      <c r="E9" s="115"/>
      <c r="F9" s="115"/>
      <c r="G9" s="115"/>
    </row>
    <row r="10" spans="2:7" ht="27" customHeight="1" thickTop="1">
      <c r="B10" s="116" t="s">
        <v>87</v>
      </c>
      <c r="C10" s="117"/>
      <c r="D10" s="117"/>
      <c r="E10" s="117"/>
      <c r="F10" s="117"/>
      <c r="G10" s="118"/>
    </row>
    <row r="11" spans="2:7" ht="16.5" customHeight="1">
      <c r="B11" s="120"/>
      <c r="C11" s="121"/>
      <c r="D11" s="121"/>
      <c r="E11" s="121"/>
      <c r="F11" s="121"/>
      <c r="G11" s="122"/>
    </row>
    <row r="12" spans="2:7" ht="20.25" customHeight="1">
      <c r="B12" s="123" t="s">
        <v>88</v>
      </c>
      <c r="C12" s="124">
        <f>SUM(C13:C20)</f>
        <v>128552.92</v>
      </c>
      <c r="D12" s="124">
        <f>SUM(D13:D20)</f>
        <v>44726871.770000003</v>
      </c>
      <c r="E12" s="124">
        <f>SUM(E13:E20)</f>
        <v>44851278.409999996</v>
      </c>
      <c r="F12" s="124">
        <f>SUM(F13:F20)</f>
        <v>4146.280000009835</v>
      </c>
      <c r="G12" s="125">
        <f>F12-C12</f>
        <v>-124406.63999999016</v>
      </c>
    </row>
    <row r="13" spans="2:7" ht="15.75" customHeight="1">
      <c r="B13" s="120"/>
      <c r="C13" s="126"/>
      <c r="D13" s="126"/>
      <c r="E13" s="126"/>
      <c r="F13" s="127"/>
      <c r="G13" s="128"/>
    </row>
    <row r="14" spans="2:7" ht="15" customHeight="1">
      <c r="B14" s="129" t="s">
        <v>89</v>
      </c>
      <c r="C14" s="10">
        <v>116724.95</v>
      </c>
      <c r="D14" s="10">
        <v>44726756.270000003</v>
      </c>
      <c r="E14" s="10">
        <v>44841211.159999996</v>
      </c>
      <c r="F14" s="130">
        <f t="shared" ref="F14:F20" si="0">C14+D14-E14</f>
        <v>2270.0600000098348</v>
      </c>
      <c r="G14" s="131">
        <f>F14-C14</f>
        <v>-114454.88999999016</v>
      </c>
    </row>
    <row r="15" spans="2:7" ht="15" customHeight="1">
      <c r="B15" s="129" t="s">
        <v>90</v>
      </c>
      <c r="C15" s="10">
        <v>1879.72</v>
      </c>
      <c r="D15" s="10">
        <v>115.5</v>
      </c>
      <c r="E15" s="10">
        <v>119</v>
      </c>
      <c r="F15" s="130">
        <f t="shared" si="0"/>
        <v>1876.22</v>
      </c>
      <c r="G15" s="131">
        <f t="shared" ref="G15:G35" si="1">F15-C15</f>
        <v>-3.5</v>
      </c>
    </row>
    <row r="16" spans="2:7" ht="15" customHeight="1">
      <c r="B16" s="129" t="s">
        <v>91</v>
      </c>
      <c r="C16" s="10">
        <v>9948.25</v>
      </c>
      <c r="D16" s="10"/>
      <c r="E16" s="10">
        <v>9948.25</v>
      </c>
      <c r="F16" s="130">
        <f t="shared" si="0"/>
        <v>0</v>
      </c>
      <c r="G16" s="131">
        <f t="shared" si="1"/>
        <v>-9948.25</v>
      </c>
    </row>
    <row r="17" spans="2:7" ht="15" customHeight="1">
      <c r="B17" s="129" t="s">
        <v>92</v>
      </c>
      <c r="C17" s="10"/>
      <c r="D17" s="10"/>
      <c r="E17" s="10"/>
      <c r="F17" s="130">
        <f t="shared" si="0"/>
        <v>0</v>
      </c>
      <c r="G17" s="131">
        <f t="shared" si="1"/>
        <v>0</v>
      </c>
    </row>
    <row r="18" spans="2:7" ht="15" customHeight="1">
      <c r="B18" s="129" t="s">
        <v>93</v>
      </c>
      <c r="C18" s="10"/>
      <c r="D18" s="10"/>
      <c r="E18" s="10"/>
      <c r="F18" s="130">
        <f t="shared" si="0"/>
        <v>0</v>
      </c>
      <c r="G18" s="131">
        <f t="shared" si="1"/>
        <v>0</v>
      </c>
    </row>
    <row r="19" spans="2:7" ht="15" customHeight="1">
      <c r="B19" s="129" t="s">
        <v>94</v>
      </c>
      <c r="C19" s="10"/>
      <c r="D19" s="10"/>
      <c r="E19" s="10"/>
      <c r="F19" s="130">
        <f t="shared" si="0"/>
        <v>0</v>
      </c>
      <c r="G19" s="131">
        <f t="shared" si="1"/>
        <v>0</v>
      </c>
    </row>
    <row r="20" spans="2:7" ht="15" customHeight="1">
      <c r="B20" s="129" t="s">
        <v>95</v>
      </c>
      <c r="C20" s="10"/>
      <c r="D20" s="10"/>
      <c r="E20" s="10"/>
      <c r="F20" s="130">
        <f t="shared" si="0"/>
        <v>0</v>
      </c>
      <c r="G20" s="131">
        <f t="shared" si="1"/>
        <v>0</v>
      </c>
    </row>
    <row r="21" spans="2:7" ht="18.75" customHeight="1">
      <c r="B21" s="120"/>
      <c r="C21" s="127"/>
      <c r="D21" s="127"/>
      <c r="E21" s="127"/>
      <c r="F21" s="127"/>
      <c r="G21" s="128"/>
    </row>
    <row r="22" spans="2:7" ht="15" customHeight="1">
      <c r="B22" s="120"/>
      <c r="C22" s="127"/>
      <c r="D22" s="127"/>
      <c r="E22" s="127"/>
      <c r="F22" s="127"/>
      <c r="G22" s="128"/>
    </row>
    <row r="23" spans="2:7" ht="18.75" customHeight="1">
      <c r="B23" s="132"/>
      <c r="C23" s="127"/>
      <c r="D23" s="127"/>
      <c r="E23" s="127"/>
      <c r="F23" s="127"/>
      <c r="G23" s="128"/>
    </row>
    <row r="24" spans="2:7">
      <c r="B24" s="132"/>
      <c r="C24" s="127"/>
      <c r="D24" s="127"/>
      <c r="E24" s="127"/>
      <c r="F24" s="127"/>
      <c r="G24" s="128"/>
    </row>
    <row r="25" spans="2:7" ht="19.5" customHeight="1">
      <c r="B25" s="123" t="s">
        <v>96</v>
      </c>
      <c r="C25" s="124">
        <f>SUM(C26:C35)</f>
        <v>11192153.91</v>
      </c>
      <c r="D25" s="124">
        <f>SUM(D26:D35)</f>
        <v>1830934.11</v>
      </c>
      <c r="E25" s="124">
        <f>SUM(E26:E35)</f>
        <v>173010.6</v>
      </c>
      <c r="F25" s="124">
        <f>SUM(F26:F35)</f>
        <v>12850077.42</v>
      </c>
      <c r="G25" s="125">
        <f t="shared" si="1"/>
        <v>1657923.5099999998</v>
      </c>
    </row>
    <row r="26" spans="2:7">
      <c r="B26" s="132"/>
      <c r="C26" s="133"/>
      <c r="D26" s="133"/>
      <c r="E26" s="133"/>
      <c r="F26" s="134"/>
      <c r="G26" s="135"/>
    </row>
    <row r="27" spans="2:7" ht="15" customHeight="1">
      <c r="B27" s="129" t="s">
        <v>97</v>
      </c>
      <c r="C27" s="10"/>
      <c r="D27" s="10"/>
      <c r="E27" s="10"/>
      <c r="F27" s="130">
        <f>C27+D27-E27</f>
        <v>0</v>
      </c>
      <c r="G27" s="131">
        <f t="shared" si="1"/>
        <v>0</v>
      </c>
    </row>
    <row r="28" spans="2:7" ht="15" customHeight="1">
      <c r="B28" s="129" t="s">
        <v>98</v>
      </c>
      <c r="C28" s="10"/>
      <c r="D28" s="10"/>
      <c r="E28" s="10"/>
      <c r="F28" s="130">
        <f t="shared" ref="F28:F35" si="2">C28+D28-E28</f>
        <v>0</v>
      </c>
      <c r="G28" s="131">
        <f t="shared" si="1"/>
        <v>0</v>
      </c>
    </row>
    <row r="29" spans="2:7" ht="15" customHeight="1">
      <c r="B29" s="129" t="s">
        <v>61</v>
      </c>
      <c r="C29" s="10">
        <v>10032500</v>
      </c>
      <c r="D29" s="10"/>
      <c r="E29" s="10"/>
      <c r="F29" s="130">
        <f t="shared" si="2"/>
        <v>10032500</v>
      </c>
      <c r="G29" s="131">
        <f t="shared" si="1"/>
        <v>0</v>
      </c>
    </row>
    <row r="30" spans="2:7" ht="15" customHeight="1">
      <c r="B30" s="129" t="s">
        <v>62</v>
      </c>
      <c r="C30" s="10">
        <v>1992823.45</v>
      </c>
      <c r="D30" s="10">
        <v>1830934.11</v>
      </c>
      <c r="E30" s="10">
        <v>5028</v>
      </c>
      <c r="F30" s="130">
        <f t="shared" si="2"/>
        <v>3818729.56</v>
      </c>
      <c r="G30" s="131">
        <f t="shared" si="1"/>
        <v>1825906.11</v>
      </c>
    </row>
    <row r="31" spans="2:7" ht="15" customHeight="1">
      <c r="B31" s="129" t="s">
        <v>99</v>
      </c>
      <c r="C31" s="10"/>
      <c r="D31" s="10"/>
      <c r="E31" s="10"/>
      <c r="F31" s="130">
        <f t="shared" si="2"/>
        <v>0</v>
      </c>
      <c r="G31" s="131">
        <f t="shared" si="1"/>
        <v>0</v>
      </c>
    </row>
    <row r="32" spans="2:7" ht="15" customHeight="1">
      <c r="B32" s="129" t="s">
        <v>100</v>
      </c>
      <c r="C32" s="10">
        <v>-833169.54</v>
      </c>
      <c r="D32" s="10"/>
      <c r="E32" s="10">
        <v>167982.6</v>
      </c>
      <c r="F32" s="130">
        <f t="shared" si="2"/>
        <v>-1001152.14</v>
      </c>
      <c r="G32" s="131">
        <f t="shared" si="1"/>
        <v>-167982.59999999998</v>
      </c>
    </row>
    <row r="33" spans="1:256" ht="15" customHeight="1">
      <c r="B33" s="129" t="s">
        <v>101</v>
      </c>
      <c r="C33" s="10"/>
      <c r="D33" s="10"/>
      <c r="E33" s="10"/>
      <c r="F33" s="130">
        <f t="shared" si="2"/>
        <v>0</v>
      </c>
      <c r="G33" s="131">
        <f t="shared" si="1"/>
        <v>0</v>
      </c>
    </row>
    <row r="34" spans="1:256" ht="15" customHeight="1">
      <c r="B34" s="129" t="s">
        <v>102</v>
      </c>
      <c r="C34" s="10"/>
      <c r="D34" s="10"/>
      <c r="E34" s="10"/>
      <c r="F34" s="130">
        <f t="shared" si="2"/>
        <v>0</v>
      </c>
      <c r="G34" s="131">
        <f t="shared" si="1"/>
        <v>0</v>
      </c>
    </row>
    <row r="35" spans="1:256" ht="15" customHeight="1">
      <c r="B35" s="129" t="s">
        <v>103</v>
      </c>
      <c r="C35" s="10"/>
      <c r="D35" s="10"/>
      <c r="E35" s="10"/>
      <c r="F35" s="130">
        <f t="shared" si="2"/>
        <v>0</v>
      </c>
      <c r="G35" s="131">
        <f t="shared" si="1"/>
        <v>0</v>
      </c>
    </row>
    <row r="36" spans="1:256">
      <c r="B36" s="132"/>
      <c r="C36" s="127"/>
      <c r="D36" s="127"/>
      <c r="E36" s="127"/>
      <c r="F36" s="127"/>
      <c r="G36" s="128"/>
    </row>
    <row r="37" spans="1:256">
      <c r="B37" s="132"/>
      <c r="C37" s="127"/>
      <c r="D37" s="127"/>
      <c r="E37" s="127"/>
      <c r="F37" s="127"/>
      <c r="G37" s="128"/>
    </row>
    <row r="38" spans="1:256">
      <c r="B38" s="132"/>
      <c r="C38" s="127"/>
      <c r="D38" s="127"/>
      <c r="E38" s="127"/>
      <c r="F38" s="127"/>
      <c r="G38" s="128"/>
    </row>
    <row r="39" spans="1:256">
      <c r="B39" s="132"/>
      <c r="C39" s="127"/>
      <c r="D39" s="127"/>
      <c r="E39" s="127"/>
      <c r="F39" s="127"/>
      <c r="G39" s="128"/>
    </row>
    <row r="40" spans="1:256">
      <c r="B40" s="132"/>
      <c r="C40" s="127"/>
      <c r="D40" s="127"/>
      <c r="E40" s="127"/>
      <c r="F40" s="127"/>
      <c r="G40" s="128"/>
    </row>
    <row r="41" spans="1:256">
      <c r="B41" s="132"/>
      <c r="C41" s="127"/>
      <c r="D41" s="127"/>
      <c r="E41" s="127"/>
      <c r="F41" s="127"/>
      <c r="G41" s="128"/>
    </row>
    <row r="42" spans="1:256">
      <c r="B42" s="136" t="s">
        <v>104</v>
      </c>
      <c r="C42" s="124">
        <f>C12+C25</f>
        <v>11320706.83</v>
      </c>
      <c r="D42" s="124">
        <f>D12+D25</f>
        <v>46557805.880000003</v>
      </c>
      <c r="E42" s="124">
        <f>E12+E25</f>
        <v>45024289.009999998</v>
      </c>
      <c r="F42" s="124">
        <f>F12+F25</f>
        <v>12854223.70000001</v>
      </c>
      <c r="G42" s="125">
        <f>G12+G25</f>
        <v>1533516.8700000097</v>
      </c>
    </row>
    <row r="43" spans="1:256" ht="13.5" thickBot="1">
      <c r="B43" s="137"/>
      <c r="C43" s="138"/>
      <c r="D43" s="138"/>
      <c r="E43" s="138"/>
      <c r="F43" s="138"/>
      <c r="G43" s="139"/>
    </row>
    <row r="44" spans="1:256" ht="13.5" thickTop="1">
      <c r="B44" s="140"/>
      <c r="C44" s="140"/>
      <c r="D44" s="140"/>
      <c r="E44" s="140"/>
      <c r="F44" s="140"/>
      <c r="G44" s="140"/>
    </row>
    <row r="46" spans="1:256">
      <c r="B46" s="1635" t="s">
        <v>78</v>
      </c>
      <c r="C46" s="1635"/>
      <c r="D46" s="1635"/>
      <c r="E46" s="1635"/>
      <c r="F46" s="1635"/>
      <c r="G46" s="1635"/>
      <c r="H46" s="141"/>
      <c r="I46" s="1635"/>
      <c r="J46" s="1635"/>
      <c r="K46" s="1635"/>
      <c r="L46" s="1635"/>
      <c r="M46" s="1635"/>
      <c r="N46" s="1635"/>
      <c r="O46" s="1635"/>
      <c r="P46" s="1635"/>
      <c r="Q46" s="1635"/>
      <c r="R46" s="1635"/>
      <c r="S46" s="1635"/>
      <c r="T46" s="1635"/>
      <c r="U46" s="1635"/>
      <c r="V46" s="1635"/>
      <c r="W46" s="1635"/>
      <c r="X46" s="1635"/>
      <c r="Y46" s="1635" t="s">
        <v>78</v>
      </c>
      <c r="Z46" s="1635"/>
      <c r="AA46" s="1635"/>
      <c r="AB46" s="1635"/>
      <c r="AC46" s="1635"/>
      <c r="AD46" s="1635"/>
      <c r="AE46" s="1635"/>
      <c r="AF46" s="1635"/>
      <c r="AG46" s="1635" t="s">
        <v>78</v>
      </c>
      <c r="AH46" s="1635"/>
      <c r="AI46" s="1635"/>
      <c r="AJ46" s="1635"/>
      <c r="AK46" s="1635"/>
      <c r="AL46" s="1635"/>
      <c r="AM46" s="1635"/>
      <c r="AN46" s="1635"/>
      <c r="AO46" s="1635" t="s">
        <v>78</v>
      </c>
      <c r="AP46" s="1635"/>
      <c r="AQ46" s="1635"/>
      <c r="AR46" s="1635"/>
      <c r="AS46" s="1635"/>
      <c r="AT46" s="1635"/>
      <c r="AU46" s="1635"/>
      <c r="AV46" s="1635"/>
      <c r="AW46" s="1635" t="s">
        <v>78</v>
      </c>
      <c r="AX46" s="1635"/>
      <c r="AY46" s="1635"/>
      <c r="AZ46" s="1635"/>
      <c r="BA46" s="1635"/>
      <c r="BB46" s="1635"/>
      <c r="BC46" s="1635"/>
      <c r="BD46" s="1635"/>
      <c r="BE46" s="1635" t="s">
        <v>78</v>
      </c>
      <c r="BF46" s="1635"/>
      <c r="BG46" s="1635"/>
      <c r="BH46" s="1635"/>
      <c r="BI46" s="1635"/>
      <c r="BJ46" s="1635"/>
      <c r="BK46" s="1635"/>
      <c r="BL46" s="1635"/>
      <c r="BM46" s="1635" t="s">
        <v>78</v>
      </c>
      <c r="BN46" s="1635"/>
      <c r="BO46" s="1635"/>
      <c r="BP46" s="1635"/>
      <c r="BQ46" s="1635"/>
      <c r="BR46" s="1635"/>
      <c r="BS46" s="1635"/>
      <c r="BT46" s="1635"/>
      <c r="BU46" s="1635" t="s">
        <v>78</v>
      </c>
      <c r="BV46" s="1635"/>
      <c r="BW46" s="1635"/>
      <c r="BX46" s="1635"/>
      <c r="BY46" s="1635"/>
      <c r="BZ46" s="1635"/>
      <c r="CA46" s="1635"/>
      <c r="CB46" s="1635"/>
      <c r="CC46" s="1635" t="s">
        <v>78</v>
      </c>
      <c r="CD46" s="1635"/>
      <c r="CE46" s="1635"/>
      <c r="CF46" s="1635"/>
      <c r="CG46" s="1635"/>
      <c r="CH46" s="1635"/>
      <c r="CI46" s="1635"/>
      <c r="CJ46" s="1635"/>
      <c r="CK46" s="1635" t="s">
        <v>78</v>
      </c>
      <c r="CL46" s="1635"/>
      <c r="CM46" s="1635"/>
      <c r="CN46" s="1635"/>
      <c r="CO46" s="1635"/>
      <c r="CP46" s="1635"/>
      <c r="CQ46" s="1635"/>
      <c r="CR46" s="1635"/>
      <c r="CS46" s="1635" t="s">
        <v>78</v>
      </c>
      <c r="CT46" s="1635"/>
      <c r="CU46" s="1635"/>
      <c r="CV46" s="1635"/>
      <c r="CW46" s="1635"/>
      <c r="CX46" s="1635"/>
      <c r="CY46" s="1635"/>
      <c r="CZ46" s="1635"/>
      <c r="DA46" s="1635" t="s">
        <v>78</v>
      </c>
      <c r="DB46" s="1635"/>
      <c r="DC46" s="1635"/>
      <c r="DD46" s="1635"/>
      <c r="DE46" s="1635"/>
      <c r="DF46" s="1635"/>
      <c r="DG46" s="1635"/>
      <c r="DH46" s="1635"/>
      <c r="DI46" s="1635" t="s">
        <v>78</v>
      </c>
      <c r="DJ46" s="1635"/>
      <c r="DK46" s="1635"/>
      <c r="DL46" s="1635"/>
      <c r="DM46" s="1635"/>
      <c r="DN46" s="1635"/>
      <c r="DO46" s="1635"/>
      <c r="DP46" s="1635"/>
      <c r="DQ46" s="1635" t="s">
        <v>78</v>
      </c>
      <c r="DR46" s="1635"/>
      <c r="DS46" s="1635"/>
      <c r="DT46" s="1635"/>
      <c r="DU46" s="1635"/>
      <c r="DV46" s="1635"/>
      <c r="DW46" s="1635"/>
      <c r="DX46" s="1635"/>
      <c r="DY46" s="1635" t="s">
        <v>78</v>
      </c>
      <c r="DZ46" s="1635"/>
      <c r="EA46" s="1635"/>
      <c r="EB46" s="1635"/>
      <c r="EC46" s="1635"/>
      <c r="ED46" s="1635"/>
      <c r="EE46" s="1635"/>
      <c r="EF46" s="1635"/>
      <c r="EG46" s="1635" t="s">
        <v>78</v>
      </c>
      <c r="EH46" s="1635"/>
      <c r="EI46" s="1635"/>
      <c r="EJ46" s="1635"/>
      <c r="EK46" s="1635"/>
      <c r="EL46" s="1635"/>
      <c r="EM46" s="1635"/>
      <c r="EN46" s="1635"/>
      <c r="EO46" s="1635" t="s">
        <v>78</v>
      </c>
      <c r="EP46" s="1635"/>
      <c r="EQ46" s="1635"/>
      <c r="ER46" s="1635"/>
      <c r="ES46" s="1635"/>
      <c r="ET46" s="1635"/>
      <c r="EU46" s="1635"/>
      <c r="EV46" s="1635"/>
      <c r="EW46" s="1635" t="s">
        <v>78</v>
      </c>
      <c r="EX46" s="1635"/>
      <c r="EY46" s="1635"/>
      <c r="EZ46" s="1635"/>
      <c r="FA46" s="1635"/>
      <c r="FB46" s="1635"/>
      <c r="FC46" s="1635"/>
      <c r="FD46" s="1635"/>
      <c r="FE46" s="1635" t="s">
        <v>78</v>
      </c>
      <c r="FF46" s="1635"/>
      <c r="FG46" s="1635"/>
      <c r="FH46" s="1635"/>
      <c r="FI46" s="1635"/>
      <c r="FJ46" s="1635"/>
      <c r="FK46" s="1635"/>
      <c r="FL46" s="1635"/>
      <c r="FM46" s="1635" t="s">
        <v>78</v>
      </c>
      <c r="FN46" s="1635"/>
      <c r="FO46" s="1635"/>
      <c r="FP46" s="1635"/>
      <c r="FQ46" s="1635"/>
      <c r="FR46" s="1635"/>
      <c r="FS46" s="1635"/>
      <c r="FT46" s="1635"/>
      <c r="FU46" s="1635" t="s">
        <v>78</v>
      </c>
      <c r="FV46" s="1635"/>
      <c r="FW46" s="1635"/>
      <c r="FX46" s="1635"/>
      <c r="FY46" s="1635"/>
      <c r="FZ46" s="1635"/>
      <c r="GA46" s="1635"/>
      <c r="GB46" s="1635"/>
      <c r="GC46" s="1635" t="s">
        <v>78</v>
      </c>
      <c r="GD46" s="1635"/>
      <c r="GE46" s="1635"/>
      <c r="GF46" s="1635"/>
      <c r="GG46" s="1635"/>
      <c r="GH46" s="1635"/>
      <c r="GI46" s="1635"/>
      <c r="GJ46" s="1635"/>
      <c r="GK46" s="1635" t="s">
        <v>78</v>
      </c>
      <c r="GL46" s="1635"/>
      <c r="GM46" s="1635"/>
      <c r="GN46" s="1635"/>
      <c r="GO46" s="1635"/>
      <c r="GP46" s="1635"/>
      <c r="GQ46" s="1635"/>
      <c r="GR46" s="1635"/>
      <c r="GS46" s="1635" t="s">
        <v>78</v>
      </c>
      <c r="GT46" s="1635"/>
      <c r="GU46" s="1635"/>
      <c r="GV46" s="1635"/>
      <c r="GW46" s="1635"/>
      <c r="GX46" s="1635"/>
      <c r="GY46" s="1635"/>
      <c r="GZ46" s="1635"/>
      <c r="HA46" s="1635" t="s">
        <v>78</v>
      </c>
      <c r="HB46" s="1635"/>
      <c r="HC46" s="1635"/>
      <c r="HD46" s="1635"/>
      <c r="HE46" s="1635"/>
      <c r="HF46" s="1635"/>
      <c r="HG46" s="1635"/>
      <c r="HH46" s="1635"/>
      <c r="HI46" s="1635" t="s">
        <v>78</v>
      </c>
      <c r="HJ46" s="1635"/>
      <c r="HK46" s="1635"/>
      <c r="HL46" s="1635"/>
      <c r="HM46" s="1635"/>
      <c r="HN46" s="1635"/>
      <c r="HO46" s="1635"/>
      <c r="HP46" s="1635"/>
      <c r="HQ46" s="1635" t="s">
        <v>78</v>
      </c>
      <c r="HR46" s="1635"/>
      <c r="HS46" s="1635"/>
      <c r="HT46" s="1635"/>
      <c r="HU46" s="1635"/>
      <c r="HV46" s="1635"/>
      <c r="HW46" s="1635"/>
      <c r="HX46" s="1635"/>
      <c r="HY46" s="1635" t="s">
        <v>78</v>
      </c>
      <c r="HZ46" s="1635"/>
      <c r="IA46" s="1635"/>
      <c r="IB46" s="1635"/>
      <c r="IC46" s="1635"/>
      <c r="ID46" s="1635"/>
      <c r="IE46" s="1635"/>
      <c r="IF46" s="1635"/>
      <c r="IG46" s="1635" t="s">
        <v>78</v>
      </c>
      <c r="IH46" s="1635"/>
      <c r="II46" s="1635"/>
      <c r="IJ46" s="1635"/>
      <c r="IK46" s="1635"/>
      <c r="IL46" s="1635"/>
      <c r="IM46" s="1635"/>
      <c r="IN46" s="1635"/>
      <c r="IO46" s="1635" t="s">
        <v>78</v>
      </c>
      <c r="IP46" s="1635"/>
      <c r="IQ46" s="1635"/>
      <c r="IR46" s="1635"/>
      <c r="IS46" s="1635"/>
      <c r="IT46" s="1635"/>
      <c r="IU46" s="1635"/>
      <c r="IV46" s="1635"/>
    </row>
    <row r="47" spans="1:256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  <c r="HO47" s="142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2"/>
      <c r="IT47" s="142"/>
      <c r="IU47" s="142"/>
      <c r="IV47" s="142"/>
    </row>
    <row r="48" spans="1:256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  <c r="HO48" s="142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2"/>
      <c r="IT48" s="142"/>
      <c r="IU48" s="142"/>
      <c r="IV48" s="142"/>
    </row>
    <row r="49" spans="1:256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2"/>
      <c r="IT49" s="142"/>
      <c r="IU49" s="142"/>
      <c r="IV49" s="142"/>
    </row>
    <row r="50" spans="1:256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  <c r="HO50" s="142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  <c r="IQ50" s="142"/>
      <c r="IR50" s="142"/>
      <c r="IS50" s="142"/>
      <c r="IT50" s="142"/>
      <c r="IU50" s="142"/>
      <c r="IV50" s="142"/>
    </row>
    <row r="51" spans="1:256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  <c r="IV51" s="142"/>
    </row>
    <row r="52" spans="1:256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  <c r="HO52" s="142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  <c r="IQ52" s="142"/>
      <c r="IR52" s="142"/>
      <c r="IS52" s="142"/>
      <c r="IT52" s="142"/>
      <c r="IU52" s="142"/>
      <c r="IV52" s="142"/>
    </row>
    <row r="53" spans="1:256" s="94" customFormat="1"/>
    <row r="54" spans="1:256" s="94" customFormat="1">
      <c r="B54" s="143"/>
      <c r="C54" s="143"/>
      <c r="D54" s="143"/>
      <c r="E54" s="143"/>
      <c r="F54" s="143"/>
    </row>
    <row r="55" spans="1:256" s="94" customFormat="1">
      <c r="B55" s="143"/>
      <c r="C55" s="144"/>
      <c r="D55" s="143"/>
      <c r="E55" s="144"/>
      <c r="F55" s="143"/>
    </row>
    <row r="56" spans="1:256" s="94" customFormat="1">
      <c r="B56" s="143"/>
      <c r="C56" s="144"/>
      <c r="D56" s="143"/>
      <c r="E56" s="144"/>
      <c r="F56" s="143"/>
    </row>
    <row r="57" spans="1:256" s="94" customFormat="1">
      <c r="B57" s="143"/>
      <c r="C57" s="144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  <c r="IT57" s="145"/>
      <c r="IU57" s="145"/>
    </row>
    <row r="58" spans="1:256" s="94" customFormat="1">
      <c r="B58" s="146"/>
      <c r="C58" s="144"/>
    </row>
    <row r="59" spans="1:256" s="94" customFormat="1">
      <c r="B59" s="143"/>
      <c r="C59" s="144"/>
      <c r="D59" s="143"/>
      <c r="E59" s="144"/>
      <c r="F59" s="143"/>
    </row>
    <row r="63" spans="1:256">
      <c r="C63" s="1325"/>
    </row>
    <row r="70" spans="4:4">
      <c r="D70" s="1308"/>
    </row>
  </sheetData>
  <customSheetViews>
    <customSheetView guid="{AB7C7113-F865-4779-9FA4-3A0AD2C9E93A}" showGridLines="0" fitToPage="1" topLeftCell="B1">
      <selection activeCell="B2" sqref="B2:G51"/>
      <pageMargins left="0.39370078740157483" right="0.39370078740157483" top="0.39370078740157483" bottom="0.39370078740157483" header="0" footer="0"/>
      <printOptions horizontalCentered="1"/>
      <pageSetup scale="63" orientation="landscape" r:id="rId1"/>
      <headerFooter alignWithMargins="0"/>
    </customSheetView>
    <customSheetView guid="{05A24B3F-0046-4A93-964B-C8E884CA78A3}" showGridLines="0" fitToPage="1" topLeftCell="B1">
      <selection activeCell="B2" sqref="B2:G51"/>
      <pageMargins left="0.39370078740157483" right="0.39370078740157483" top="0.39370078740157483" bottom="0.39370078740157483" header="0" footer="0"/>
      <printOptions horizontalCentered="1"/>
      <pageSetup scale="63" orientation="landscape" r:id="rId2"/>
      <headerFooter alignWithMargins="0"/>
    </customSheetView>
  </customSheetViews>
  <mergeCells count="34">
    <mergeCell ref="BU46:CB46"/>
    <mergeCell ref="B2:G2"/>
    <mergeCell ref="D3:E3"/>
    <mergeCell ref="B46:G46"/>
    <mergeCell ref="I46:P46"/>
    <mergeCell ref="Q46:X46"/>
    <mergeCell ref="Y46:AF46"/>
    <mergeCell ref="AG46:AN46"/>
    <mergeCell ref="AO46:AV46"/>
    <mergeCell ref="AW46:BD46"/>
    <mergeCell ref="BE46:BL46"/>
    <mergeCell ref="BM46:BT46"/>
    <mergeCell ref="FM46:FT46"/>
    <mergeCell ref="CC46:CJ46"/>
    <mergeCell ref="CK46:CR46"/>
    <mergeCell ref="CS46:CZ46"/>
    <mergeCell ref="DA46:DH46"/>
    <mergeCell ref="DI46:DP46"/>
    <mergeCell ref="DQ46:DX46"/>
    <mergeCell ref="DY46:EF46"/>
    <mergeCell ref="EG46:EN46"/>
    <mergeCell ref="EO46:EV46"/>
    <mergeCell ref="EW46:FD46"/>
    <mergeCell ref="FE46:FL46"/>
    <mergeCell ref="HQ46:HX46"/>
    <mergeCell ref="HY46:IF46"/>
    <mergeCell ref="IG46:IN46"/>
    <mergeCell ref="IO46:IV46"/>
    <mergeCell ref="FU46:GB46"/>
    <mergeCell ref="GC46:GJ46"/>
    <mergeCell ref="GK46:GR46"/>
    <mergeCell ref="GS46:GZ46"/>
    <mergeCell ref="HA46:HH46"/>
    <mergeCell ref="HI46:HP46"/>
  </mergeCells>
  <printOptions horizontalCentered="1"/>
  <pageMargins left="0.39370078740157483" right="0.39370078740157483" top="0.39370078740157483" bottom="0.39370078740157483" header="0" footer="0"/>
  <pageSetup scale="63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  <pageSetUpPr fitToPage="1"/>
  </sheetPr>
  <dimension ref="B1:G90"/>
  <sheetViews>
    <sheetView showGridLines="0" view="pageBreakPreview" zoomScaleNormal="85" zoomScaleSheetLayoutView="100" workbookViewId="0">
      <selection activeCell="J155" sqref="J155"/>
    </sheetView>
  </sheetViews>
  <sheetFormatPr baseColWidth="10" defaultRowHeight="14.25"/>
  <cols>
    <col min="1" max="1" width="1.28515625" style="40" customWidth="1"/>
    <col min="2" max="2" width="5.7109375" style="40" customWidth="1"/>
    <col min="3" max="3" width="41.7109375" style="40" customWidth="1"/>
    <col min="4" max="7" width="35.7109375" style="40" customWidth="1"/>
    <col min="8" max="16384" width="11.42578125" style="40"/>
  </cols>
  <sheetData>
    <row r="1" spans="2:7" ht="6" customHeight="1" thickBot="1"/>
    <row r="2" spans="2:7" ht="52.5" customHeight="1" thickTop="1">
      <c r="B2" s="1651" t="s">
        <v>1647</v>
      </c>
      <c r="C2" s="1652"/>
      <c r="D2" s="1652"/>
      <c r="E2" s="1652"/>
      <c r="F2" s="1652"/>
      <c r="G2" s="1653"/>
    </row>
    <row r="3" spans="2:7" ht="4.5" customHeight="1">
      <c r="B3" s="147"/>
      <c r="C3" s="148"/>
      <c r="D3" s="148"/>
      <c r="E3" s="148"/>
      <c r="F3" s="149"/>
      <c r="G3" s="150"/>
    </row>
    <row r="4" spans="2:7" ht="15">
      <c r="B4" s="44" t="s">
        <v>2162</v>
      </c>
      <c r="C4" s="151"/>
      <c r="D4" s="45"/>
      <c r="E4" s="46"/>
      <c r="F4" s="1654" t="s">
        <v>2163</v>
      </c>
      <c r="G4" s="1655"/>
    </row>
    <row r="5" spans="2:7" ht="9.75" customHeight="1" thickBot="1">
      <c r="B5" s="152"/>
      <c r="C5" s="153"/>
      <c r="D5" s="153"/>
      <c r="E5" s="153"/>
      <c r="F5" s="153"/>
      <c r="G5" s="154"/>
    </row>
    <row r="6" spans="2:7" ht="7.5" customHeight="1" thickTop="1" thickBot="1"/>
    <row r="7" spans="2:7" ht="15" thickTop="1">
      <c r="B7" s="1656" t="s">
        <v>105</v>
      </c>
      <c r="C7" s="1657"/>
      <c r="D7" s="1660" t="s">
        <v>106</v>
      </c>
      <c r="E7" s="1662" t="s">
        <v>107</v>
      </c>
      <c r="F7" s="1662" t="s">
        <v>108</v>
      </c>
      <c r="G7" s="1664" t="s">
        <v>109</v>
      </c>
    </row>
    <row r="8" spans="2:7" ht="15" thickBot="1">
      <c r="B8" s="1658"/>
      <c r="C8" s="1659"/>
      <c r="D8" s="1661"/>
      <c r="E8" s="1663"/>
      <c r="F8" s="1663"/>
      <c r="G8" s="1665"/>
    </row>
    <row r="9" spans="2:7" ht="7.5" customHeight="1" thickTop="1" thickBot="1"/>
    <row r="10" spans="2:7" ht="15" thickTop="1">
      <c r="B10" s="1645" t="s">
        <v>21</v>
      </c>
      <c r="C10" s="1646"/>
      <c r="D10" s="155"/>
      <c r="E10" s="155"/>
      <c r="F10" s="155"/>
      <c r="G10" s="156"/>
    </row>
    <row r="11" spans="2:7">
      <c r="B11" s="1647"/>
      <c r="C11" s="1648"/>
      <c r="D11" s="157"/>
      <c r="E11" s="157"/>
      <c r="F11" s="157"/>
      <c r="G11" s="158"/>
    </row>
    <row r="12" spans="2:7">
      <c r="B12" s="1649"/>
      <c r="C12" s="1650"/>
      <c r="D12" s="159"/>
      <c r="E12" s="159"/>
      <c r="F12" s="159"/>
      <c r="G12" s="160"/>
    </row>
    <row r="13" spans="2:7" ht="15">
      <c r="B13" s="161" t="s">
        <v>110</v>
      </c>
      <c r="C13" s="162"/>
      <c r="D13" s="163"/>
      <c r="E13" s="163"/>
      <c r="F13" s="163"/>
      <c r="G13" s="164"/>
    </row>
    <row r="14" spans="2:7" ht="15">
      <c r="B14" s="165"/>
      <c r="C14" s="166"/>
      <c r="D14" s="163"/>
      <c r="E14" s="163"/>
      <c r="F14" s="163"/>
      <c r="G14" s="164"/>
    </row>
    <row r="15" spans="2:7" ht="15">
      <c r="B15" s="167" t="s">
        <v>111</v>
      </c>
      <c r="C15" s="168"/>
      <c r="D15" s="169"/>
      <c r="E15" s="169"/>
      <c r="F15" s="169">
        <f>SUM(F16:F38)</f>
        <v>-137705.03000000003</v>
      </c>
      <c r="G15" s="170">
        <f>SUM(G16:G38)</f>
        <v>670252.25</v>
      </c>
    </row>
    <row r="16" spans="2:7">
      <c r="B16" s="171"/>
      <c r="C16" s="172" t="s">
        <v>112</v>
      </c>
      <c r="D16" s="47"/>
      <c r="E16" s="47"/>
      <c r="F16" s="47"/>
      <c r="G16" s="77"/>
    </row>
    <row r="17" spans="2:7">
      <c r="B17" s="171"/>
      <c r="C17" s="172" t="s">
        <v>2124</v>
      </c>
      <c r="D17" s="47" t="s">
        <v>2125</v>
      </c>
      <c r="E17" s="47" t="s">
        <v>2126</v>
      </c>
      <c r="F17" s="47">
        <v>0</v>
      </c>
      <c r="G17" s="77">
        <v>0</v>
      </c>
    </row>
    <row r="18" spans="2:7">
      <c r="B18" s="171"/>
      <c r="C18" s="172" t="s">
        <v>2127</v>
      </c>
      <c r="D18" s="47" t="s">
        <v>2125</v>
      </c>
      <c r="E18" s="47" t="s">
        <v>2128</v>
      </c>
      <c r="F18" s="47">
        <v>-216209.2</v>
      </c>
      <c r="G18" s="77">
        <v>530464.64</v>
      </c>
    </row>
    <row r="19" spans="2:7">
      <c r="B19" s="171"/>
      <c r="C19" s="172" t="s">
        <v>2129</v>
      </c>
      <c r="D19" s="47" t="s">
        <v>2125</v>
      </c>
      <c r="E19" s="47" t="s">
        <v>2130</v>
      </c>
      <c r="F19" s="47">
        <v>-37508.76</v>
      </c>
      <c r="G19" s="77">
        <v>-64850.32</v>
      </c>
    </row>
    <row r="20" spans="2:7">
      <c r="B20" s="171"/>
      <c r="C20" s="172" t="s">
        <v>2131</v>
      </c>
      <c r="D20" s="47" t="s">
        <v>2125</v>
      </c>
      <c r="E20" s="47" t="s">
        <v>2132</v>
      </c>
      <c r="F20" s="47">
        <v>5384.53</v>
      </c>
      <c r="G20" s="77">
        <v>74826.600000000006</v>
      </c>
    </row>
    <row r="21" spans="2:7">
      <c r="B21" s="171"/>
      <c r="C21" s="172" t="s">
        <v>2133</v>
      </c>
      <c r="D21" s="47" t="s">
        <v>2125</v>
      </c>
      <c r="E21" s="47" t="s">
        <v>2134</v>
      </c>
      <c r="F21" s="47">
        <v>-16521.62</v>
      </c>
      <c r="G21" s="77">
        <v>36218.04</v>
      </c>
    </row>
    <row r="22" spans="2:7">
      <c r="B22" s="171"/>
      <c r="C22" s="172" t="s">
        <v>2135</v>
      </c>
      <c r="D22" s="47" t="s">
        <v>2125</v>
      </c>
      <c r="E22" s="47" t="s">
        <v>2136</v>
      </c>
      <c r="F22" s="47">
        <v>-4179.1099999999997</v>
      </c>
      <c r="G22" s="77">
        <v>-2511.67</v>
      </c>
    </row>
    <row r="23" spans="2:7">
      <c r="B23" s="171"/>
      <c r="C23" s="172" t="s">
        <v>2137</v>
      </c>
      <c r="D23" s="47" t="s">
        <v>2125</v>
      </c>
      <c r="E23" s="47" t="s">
        <v>2138</v>
      </c>
      <c r="F23" s="47">
        <v>3314.11</v>
      </c>
      <c r="G23" s="77">
        <v>17592.009999999998</v>
      </c>
    </row>
    <row r="24" spans="2:7">
      <c r="B24" s="171"/>
      <c r="C24" s="172" t="s">
        <v>2139</v>
      </c>
      <c r="D24" s="47" t="s">
        <v>2125</v>
      </c>
      <c r="E24" s="47" t="s">
        <v>2140</v>
      </c>
      <c r="F24" s="47">
        <v>78183.850000000006</v>
      </c>
      <c r="G24" s="77">
        <v>85836.9</v>
      </c>
    </row>
    <row r="25" spans="2:7">
      <c r="B25" s="171"/>
      <c r="C25" s="172" t="s">
        <v>2141</v>
      </c>
      <c r="D25" s="47" t="s">
        <v>2125</v>
      </c>
      <c r="E25" s="47" t="s">
        <v>2142</v>
      </c>
      <c r="F25" s="47">
        <v>18947.41</v>
      </c>
      <c r="G25" s="77">
        <v>18947.41</v>
      </c>
    </row>
    <row r="26" spans="2:7">
      <c r="B26" s="171"/>
      <c r="C26" s="172" t="s">
        <v>2143</v>
      </c>
      <c r="D26" s="47" t="s">
        <v>2125</v>
      </c>
      <c r="E26" s="47" t="s">
        <v>2144</v>
      </c>
      <c r="F26" s="47">
        <v>-12068.48</v>
      </c>
      <c r="G26" s="77">
        <v>-26271.360000000001</v>
      </c>
    </row>
    <row r="27" spans="2:7">
      <c r="B27" s="171"/>
      <c r="C27" s="172" t="s">
        <v>2145</v>
      </c>
      <c r="D27" s="47" t="s">
        <v>2125</v>
      </c>
      <c r="E27" s="47" t="s">
        <v>2146</v>
      </c>
      <c r="F27" s="47">
        <v>6419.12</v>
      </c>
      <c r="G27" s="77">
        <v>-36533.120000000003</v>
      </c>
    </row>
    <row r="28" spans="2:7">
      <c r="B28" s="171"/>
      <c r="C28" s="172" t="s">
        <v>2147</v>
      </c>
      <c r="D28" s="47" t="s">
        <v>2125</v>
      </c>
      <c r="E28" s="47" t="s">
        <v>2134</v>
      </c>
      <c r="F28" s="47">
        <v>5121.16</v>
      </c>
      <c r="G28" s="77">
        <v>5121.16</v>
      </c>
    </row>
    <row r="29" spans="2:7">
      <c r="B29" s="171"/>
      <c r="C29" s="172" t="s">
        <v>2148</v>
      </c>
      <c r="D29" s="47" t="s">
        <v>2125</v>
      </c>
      <c r="E29" s="47" t="s">
        <v>2149</v>
      </c>
      <c r="F29" s="47">
        <v>5903.64</v>
      </c>
      <c r="G29" s="77">
        <v>5903.64</v>
      </c>
    </row>
    <row r="30" spans="2:7">
      <c r="B30" s="171"/>
      <c r="C30" s="172" t="s">
        <v>2150</v>
      </c>
      <c r="D30" s="47" t="s">
        <v>2125</v>
      </c>
      <c r="E30" s="47" t="s">
        <v>2151</v>
      </c>
      <c r="F30" s="47">
        <v>575.51</v>
      </c>
      <c r="G30" s="77">
        <v>575.51</v>
      </c>
    </row>
    <row r="31" spans="2:7">
      <c r="B31" s="171"/>
      <c r="C31" s="172" t="s">
        <v>2152</v>
      </c>
      <c r="D31" s="47" t="s">
        <v>2125</v>
      </c>
      <c r="E31" s="47" t="s">
        <v>2153</v>
      </c>
      <c r="F31" s="47">
        <v>3512.35</v>
      </c>
      <c r="G31" s="77">
        <v>3512.35</v>
      </c>
    </row>
    <row r="32" spans="2:7">
      <c r="B32" s="171"/>
      <c r="C32" s="172" t="s">
        <v>2154</v>
      </c>
      <c r="D32" s="47" t="s">
        <v>2125</v>
      </c>
      <c r="E32" s="47" t="s">
        <v>2155</v>
      </c>
      <c r="F32" s="47">
        <v>94.46</v>
      </c>
      <c r="G32" s="77">
        <v>94.46</v>
      </c>
    </row>
    <row r="33" spans="2:7">
      <c r="B33" s="171"/>
      <c r="C33" s="172" t="s">
        <v>2156</v>
      </c>
      <c r="D33" s="47" t="s">
        <v>2125</v>
      </c>
      <c r="E33" s="47" t="s">
        <v>2157</v>
      </c>
      <c r="F33" s="47">
        <v>12516.09</v>
      </c>
      <c r="G33" s="77">
        <v>12516.09</v>
      </c>
    </row>
    <row r="34" spans="2:7">
      <c r="B34" s="171"/>
      <c r="C34" s="172" t="s">
        <v>2158</v>
      </c>
      <c r="D34" s="47" t="s">
        <v>2125</v>
      </c>
      <c r="E34" s="47" t="s">
        <v>2159</v>
      </c>
      <c r="F34" s="47">
        <v>8951.84</v>
      </c>
      <c r="G34" s="77">
        <v>8951.84</v>
      </c>
    </row>
    <row r="35" spans="2:7">
      <c r="B35" s="171"/>
      <c r="C35" s="172" t="s">
        <v>2160</v>
      </c>
      <c r="D35" s="47" t="s">
        <v>2125</v>
      </c>
      <c r="E35" s="47" t="s">
        <v>2161</v>
      </c>
      <c r="F35" s="47">
        <v>-141.93</v>
      </c>
      <c r="G35" s="77">
        <v>-141.93</v>
      </c>
    </row>
    <row r="36" spans="2:7">
      <c r="B36" s="171"/>
      <c r="C36" s="172"/>
      <c r="D36" s="47"/>
      <c r="E36" s="47"/>
      <c r="F36" s="47"/>
      <c r="G36" s="77"/>
    </row>
    <row r="37" spans="2:7">
      <c r="B37" s="171" t="s">
        <v>113</v>
      </c>
      <c r="C37" s="172" t="s">
        <v>114</v>
      </c>
      <c r="D37" s="47"/>
      <c r="E37" s="47"/>
      <c r="F37" s="47"/>
      <c r="G37" s="77"/>
    </row>
    <row r="38" spans="2:7">
      <c r="B38" s="171"/>
      <c r="C38" s="172" t="s">
        <v>115</v>
      </c>
      <c r="D38" s="47"/>
      <c r="E38" s="47"/>
      <c r="F38" s="47"/>
      <c r="G38" s="77"/>
    </row>
    <row r="39" spans="2:7">
      <c r="B39" s="171"/>
      <c r="C39" s="172"/>
      <c r="D39" s="163"/>
      <c r="E39" s="163"/>
      <c r="F39" s="163"/>
      <c r="G39" s="164"/>
    </row>
    <row r="40" spans="2:7" ht="15">
      <c r="B40" s="167" t="s">
        <v>116</v>
      </c>
      <c r="C40" s="168"/>
      <c r="D40" s="169"/>
      <c r="E40" s="169"/>
      <c r="F40" s="169">
        <f>SUM(F42:F45)</f>
        <v>0</v>
      </c>
      <c r="G40" s="170">
        <f>SUM(G42:G45)</f>
        <v>0</v>
      </c>
    </row>
    <row r="41" spans="2:7">
      <c r="B41" s="171"/>
      <c r="C41" s="172"/>
      <c r="D41" s="163"/>
      <c r="E41" s="163"/>
      <c r="F41" s="163"/>
      <c r="G41" s="164"/>
    </row>
    <row r="42" spans="2:7">
      <c r="B42" s="171"/>
      <c r="C42" s="172" t="s">
        <v>117</v>
      </c>
      <c r="D42" s="47"/>
      <c r="E42" s="47"/>
      <c r="F42" s="47"/>
      <c r="G42" s="77"/>
    </row>
    <row r="43" spans="2:7">
      <c r="B43" s="171"/>
      <c r="C43" s="172" t="s">
        <v>118</v>
      </c>
      <c r="D43" s="47"/>
      <c r="E43" s="47"/>
      <c r="F43" s="47"/>
      <c r="G43" s="77"/>
    </row>
    <row r="44" spans="2:7">
      <c r="B44" s="171"/>
      <c r="C44" s="172" t="s">
        <v>114</v>
      </c>
      <c r="D44" s="47"/>
      <c r="E44" s="47"/>
      <c r="F44" s="47"/>
      <c r="G44" s="77"/>
    </row>
    <row r="45" spans="2:7">
      <c r="B45" s="171"/>
      <c r="C45" s="172" t="s">
        <v>115</v>
      </c>
      <c r="D45" s="47"/>
      <c r="E45" s="47"/>
      <c r="F45" s="47"/>
      <c r="G45" s="77"/>
    </row>
    <row r="46" spans="2:7">
      <c r="B46" s="171"/>
      <c r="C46" s="172"/>
      <c r="D46" s="163"/>
      <c r="E46" s="163"/>
      <c r="F46" s="163"/>
      <c r="G46" s="164"/>
    </row>
    <row r="47" spans="2:7" ht="15">
      <c r="B47" s="161"/>
      <c r="C47" s="168" t="s">
        <v>119</v>
      </c>
      <c r="D47" s="163"/>
      <c r="E47" s="163"/>
      <c r="F47" s="169">
        <f>F15+F40</f>
        <v>-137705.03000000003</v>
      </c>
      <c r="G47" s="170">
        <f>G15+G40</f>
        <v>670252.25</v>
      </c>
    </row>
    <row r="48" spans="2:7" ht="15">
      <c r="B48" s="161"/>
      <c r="C48" s="162"/>
      <c r="D48" s="163"/>
      <c r="E48" s="163"/>
      <c r="F48" s="163"/>
      <c r="G48" s="164"/>
    </row>
    <row r="49" spans="2:7">
      <c r="B49" s="171"/>
      <c r="C49" s="172"/>
      <c r="D49" s="163"/>
      <c r="E49" s="163"/>
      <c r="F49" s="163"/>
      <c r="G49" s="164"/>
    </row>
    <row r="50" spans="2:7" ht="15">
      <c r="B50" s="173" t="s">
        <v>120</v>
      </c>
      <c r="C50" s="174"/>
      <c r="D50" s="163"/>
      <c r="E50" s="163"/>
      <c r="F50" s="163"/>
      <c r="G50" s="164"/>
    </row>
    <row r="51" spans="2:7" ht="15">
      <c r="B51" s="161"/>
      <c r="C51" s="162"/>
      <c r="D51" s="163"/>
      <c r="E51" s="163"/>
      <c r="F51" s="163"/>
      <c r="G51" s="164"/>
    </row>
    <row r="52" spans="2:7" ht="15">
      <c r="B52" s="1643" t="s">
        <v>111</v>
      </c>
      <c r="C52" s="1644"/>
      <c r="D52" s="169"/>
      <c r="E52" s="169"/>
      <c r="F52" s="169">
        <f>SUM(F53:F55)</f>
        <v>0</v>
      </c>
      <c r="G52" s="170">
        <f>SUM(G53:G55)</f>
        <v>0</v>
      </c>
    </row>
    <row r="53" spans="2:7">
      <c r="B53" s="171"/>
      <c r="C53" s="172" t="s">
        <v>1672</v>
      </c>
      <c r="D53" s="47"/>
      <c r="E53" s="47"/>
      <c r="F53" s="47"/>
      <c r="G53" s="77"/>
    </row>
    <row r="54" spans="2:7">
      <c r="B54" s="175"/>
      <c r="C54" s="172" t="s">
        <v>1673</v>
      </c>
      <c r="D54" s="47"/>
      <c r="E54" s="47"/>
      <c r="F54" s="47"/>
      <c r="G54" s="77"/>
    </row>
    <row r="55" spans="2:7">
      <c r="B55" s="171"/>
      <c r="C55" s="172" t="s">
        <v>1674</v>
      </c>
      <c r="D55" s="47"/>
      <c r="E55" s="47"/>
      <c r="F55" s="47"/>
      <c r="G55" s="77"/>
    </row>
    <row r="56" spans="2:7">
      <c r="B56" s="171"/>
      <c r="C56" s="172"/>
      <c r="D56" s="163"/>
      <c r="E56" s="163"/>
      <c r="F56" s="163"/>
      <c r="G56" s="164"/>
    </row>
    <row r="57" spans="2:7" ht="15">
      <c r="B57" s="1643" t="s">
        <v>116</v>
      </c>
      <c r="C57" s="1644"/>
      <c r="D57" s="169"/>
      <c r="E57" s="169"/>
      <c r="F57" s="169">
        <f>SUM(F58:F61)</f>
        <v>0</v>
      </c>
      <c r="G57" s="170">
        <f>SUM(G58:G61)</f>
        <v>0</v>
      </c>
    </row>
    <row r="58" spans="2:7">
      <c r="B58" s="171"/>
      <c r="C58" s="172" t="s">
        <v>1675</v>
      </c>
      <c r="D58" s="47"/>
      <c r="E58" s="47"/>
      <c r="F58" s="47"/>
      <c r="G58" s="77"/>
    </row>
    <row r="59" spans="2:7">
      <c r="B59" s="171"/>
      <c r="C59" s="172" t="s">
        <v>1676</v>
      </c>
      <c r="D59" s="47"/>
      <c r="E59" s="47"/>
      <c r="F59" s="47"/>
      <c r="G59" s="77"/>
    </row>
    <row r="60" spans="2:7">
      <c r="B60" s="171"/>
      <c r="C60" s="172" t="s">
        <v>1673</v>
      </c>
      <c r="D60" s="47"/>
      <c r="E60" s="47"/>
      <c r="F60" s="47"/>
      <c r="G60" s="77"/>
    </row>
    <row r="61" spans="2:7">
      <c r="B61" s="171"/>
      <c r="C61" s="172" t="s">
        <v>1674</v>
      </c>
      <c r="D61" s="47"/>
      <c r="E61" s="47"/>
      <c r="F61" s="47"/>
      <c r="G61" s="77"/>
    </row>
    <row r="62" spans="2:7">
      <c r="B62" s="171"/>
      <c r="C62" s="172"/>
      <c r="D62" s="163"/>
      <c r="E62" s="163"/>
      <c r="F62" s="163"/>
      <c r="G62" s="164"/>
    </row>
    <row r="63" spans="2:7" ht="15">
      <c r="B63" s="176"/>
      <c r="C63" s="177" t="s">
        <v>121</v>
      </c>
      <c r="D63" s="163"/>
      <c r="E63" s="163"/>
      <c r="F63" s="169">
        <f>F52+F57</f>
        <v>0</v>
      </c>
      <c r="G63" s="170">
        <f>G52+G57</f>
        <v>0</v>
      </c>
    </row>
    <row r="64" spans="2:7" ht="15">
      <c r="B64" s="161"/>
      <c r="C64" s="162"/>
      <c r="D64" s="163"/>
      <c r="E64" s="163"/>
      <c r="F64" s="163"/>
      <c r="G64" s="164"/>
    </row>
    <row r="65" spans="2:7" ht="15">
      <c r="B65" s="161"/>
      <c r="C65" s="162"/>
      <c r="D65" s="163"/>
      <c r="E65" s="163"/>
      <c r="F65" s="163"/>
      <c r="G65" s="164"/>
    </row>
    <row r="66" spans="2:7" ht="15">
      <c r="B66" s="167" t="s">
        <v>122</v>
      </c>
      <c r="C66" s="178"/>
      <c r="D66" s="169"/>
      <c r="E66" s="169"/>
      <c r="F66" s="169">
        <f>SUM(F67:F72)</f>
        <v>0</v>
      </c>
      <c r="G66" s="170">
        <f>SUM(G67:G72)</f>
        <v>0</v>
      </c>
    </row>
    <row r="67" spans="2:7">
      <c r="B67" s="171"/>
      <c r="C67" s="179"/>
      <c r="D67" s="47"/>
      <c r="E67" s="47"/>
      <c r="F67" s="180"/>
      <c r="G67" s="181"/>
    </row>
    <row r="68" spans="2:7">
      <c r="B68" s="171"/>
      <c r="C68" s="179"/>
      <c r="D68" s="47"/>
      <c r="E68" s="47"/>
      <c r="F68" s="180"/>
      <c r="G68" s="181"/>
    </row>
    <row r="69" spans="2:7">
      <c r="B69" s="171"/>
      <c r="C69" s="179"/>
      <c r="D69" s="47"/>
      <c r="E69" s="47"/>
      <c r="F69" s="180"/>
      <c r="G69" s="181"/>
    </row>
    <row r="70" spans="2:7">
      <c r="B70" s="171"/>
      <c r="C70" s="179"/>
      <c r="D70" s="47"/>
      <c r="E70" s="47"/>
      <c r="F70" s="180"/>
      <c r="G70" s="181"/>
    </row>
    <row r="71" spans="2:7">
      <c r="B71" s="171"/>
      <c r="C71" s="179"/>
      <c r="D71" s="47"/>
      <c r="E71" s="47"/>
      <c r="F71" s="180"/>
      <c r="G71" s="181"/>
    </row>
    <row r="72" spans="2:7" ht="15">
      <c r="B72" s="165"/>
      <c r="C72" s="182"/>
      <c r="D72" s="47"/>
      <c r="E72" s="47"/>
      <c r="F72" s="180"/>
      <c r="G72" s="181"/>
    </row>
    <row r="73" spans="2:7">
      <c r="B73" s="171"/>
      <c r="C73" s="172"/>
      <c r="D73" s="163"/>
      <c r="E73" s="163"/>
      <c r="F73" s="163"/>
      <c r="G73" s="164"/>
    </row>
    <row r="74" spans="2:7" ht="15">
      <c r="B74" s="1641" t="s">
        <v>123</v>
      </c>
      <c r="C74" s="1642"/>
      <c r="D74" s="169"/>
      <c r="E74" s="169"/>
      <c r="F74" s="169">
        <f>F47+F63+F66</f>
        <v>-137705.03000000003</v>
      </c>
      <c r="G74" s="170">
        <f>G47+G63+G66</f>
        <v>670252.25</v>
      </c>
    </row>
    <row r="75" spans="2:7" ht="15" thickBot="1">
      <c r="B75" s="183"/>
      <c r="C75" s="184"/>
      <c r="D75" s="185"/>
      <c r="E75" s="185"/>
      <c r="F75" s="185"/>
      <c r="G75" s="186"/>
    </row>
    <row r="76" spans="2:7" ht="15" thickTop="1"/>
    <row r="77" spans="2:7" ht="15">
      <c r="B77" s="1640" t="s">
        <v>78</v>
      </c>
      <c r="C77" s="1640"/>
      <c r="D77" s="1640"/>
      <c r="E77" s="1640"/>
      <c r="F77" s="1640"/>
      <c r="G77" s="1640"/>
    </row>
    <row r="83" spans="3:4">
      <c r="C83" s="1313"/>
    </row>
    <row r="90" spans="3:4">
      <c r="D90" s="1298"/>
    </row>
  </sheetData>
  <sheetProtection insertRows="0"/>
  <customSheetViews>
    <customSheetView guid="{AB7C7113-F865-4779-9FA4-3A0AD2C9E93A}" showGridLines="0" fitToPage="1">
      <selection activeCell="C45" sqref="C45"/>
      <pageMargins left="0.70866141732283472" right="0.70866141732283472" top="0.74803149606299213" bottom="0.74803149606299213" header="0.31496062992125984" footer="0.31496062992125984"/>
      <pageSetup scale="55" orientation="landscape" verticalDpi="597" r:id="rId1"/>
    </customSheetView>
    <customSheetView guid="{05A24B3F-0046-4A93-964B-C8E884CA78A3}" showGridLines="0" fitToPage="1">
      <selection activeCell="C45" sqref="C45"/>
      <pageMargins left="0.70866141732283472" right="0.70866141732283472" top="0.74803149606299213" bottom="0.74803149606299213" header="0.31496062992125984" footer="0.31496062992125984"/>
      <pageSetup scale="55" orientation="landscape" verticalDpi="597" r:id="rId2"/>
    </customSheetView>
  </customSheetViews>
  <mergeCells count="12">
    <mergeCell ref="B2:G2"/>
    <mergeCell ref="F4:G4"/>
    <mergeCell ref="B7:C8"/>
    <mergeCell ref="D7:D8"/>
    <mergeCell ref="E7:E8"/>
    <mergeCell ref="F7:F8"/>
    <mergeCell ref="G7:G8"/>
    <mergeCell ref="B77:G77"/>
    <mergeCell ref="B74:C74"/>
    <mergeCell ref="B57:C57"/>
    <mergeCell ref="B52:C52"/>
    <mergeCell ref="B10:C12"/>
  </mergeCells>
  <pageMargins left="0.70866141732283472" right="0.70866141732283472" top="0.74803149606299213" bottom="0.74803149606299213" header="0.31496062992125984" footer="0.31496062992125984"/>
  <pageSetup scale="42" orientation="landscape" verticalDpi="597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A1:E75"/>
  <sheetViews>
    <sheetView showGridLines="0" view="pageBreakPreview" topLeftCell="A61" zoomScale="60" zoomScaleNormal="100" workbookViewId="0">
      <selection activeCell="J155" sqref="J155"/>
    </sheetView>
  </sheetViews>
  <sheetFormatPr baseColWidth="10" defaultRowHeight="14.25"/>
  <cols>
    <col min="1" max="1" width="1.7109375" style="40" customWidth="1"/>
    <col min="2" max="2" width="10.7109375" style="40" customWidth="1"/>
    <col min="3" max="3" width="64.42578125" style="40" customWidth="1"/>
    <col min="4" max="4" width="23.85546875" style="40" customWidth="1"/>
    <col min="5" max="5" width="25" style="40" customWidth="1"/>
    <col min="6" max="16384" width="11.42578125" style="40"/>
  </cols>
  <sheetData>
    <row r="1" spans="1:5" ht="7.5" customHeight="1" thickBot="1">
      <c r="A1" s="408"/>
      <c r="B1" s="408"/>
      <c r="C1" s="408"/>
      <c r="D1" s="408"/>
      <c r="E1" s="408"/>
    </row>
    <row r="2" spans="1:5" ht="22.5" customHeight="1" thickTop="1">
      <c r="A2" s="140"/>
      <c r="B2" s="1668" t="s">
        <v>1648</v>
      </c>
      <c r="C2" s="1669"/>
      <c r="D2" s="1669"/>
      <c r="E2" s="1670"/>
    </row>
    <row r="3" spans="1:5" ht="22.5" customHeight="1">
      <c r="A3" s="140"/>
      <c r="B3" s="1671" t="s">
        <v>412</v>
      </c>
      <c r="C3" s="1672"/>
      <c r="D3" s="1672"/>
      <c r="E3" s="1673"/>
    </row>
    <row r="4" spans="1:5" ht="22.5" customHeight="1">
      <c r="A4" s="140"/>
      <c r="B4" s="1674" t="s">
        <v>177</v>
      </c>
      <c r="C4" s="1639"/>
      <c r="D4" s="1639"/>
      <c r="E4" s="1675"/>
    </row>
    <row r="5" spans="1:5">
      <c r="A5" s="140"/>
      <c r="B5" s="1676" t="s">
        <v>2164</v>
      </c>
      <c r="C5" s="1677"/>
      <c r="D5" s="409"/>
      <c r="E5" s="102" t="s">
        <v>2165</v>
      </c>
    </row>
    <row r="6" spans="1:5" ht="6" customHeight="1" thickBot="1">
      <c r="A6" s="410"/>
      <c r="B6" s="411"/>
      <c r="C6" s="412"/>
      <c r="D6" s="413"/>
      <c r="E6" s="414"/>
    </row>
    <row r="7" spans="1:5" ht="6" customHeight="1" thickTop="1" thickBot="1">
      <c r="A7" s="410"/>
      <c r="B7" s="415"/>
      <c r="C7" s="1678"/>
      <c r="D7" s="1678"/>
      <c r="E7" s="1678"/>
    </row>
    <row r="8" spans="1:5" ht="23.25" customHeight="1" thickTop="1" thickBot="1">
      <c r="A8" s="410"/>
      <c r="B8" s="416" t="s">
        <v>181</v>
      </c>
      <c r="C8" s="417" t="s">
        <v>413</v>
      </c>
      <c r="D8" s="418" t="s">
        <v>414</v>
      </c>
      <c r="E8" s="419" t="s">
        <v>415</v>
      </c>
    </row>
    <row r="9" spans="1:5" ht="6" customHeight="1" thickTop="1" thickBot="1"/>
    <row r="10" spans="1:5" ht="15" thickTop="1">
      <c r="B10" s="420"/>
      <c r="C10" s="421"/>
      <c r="D10" s="422"/>
      <c r="E10" s="423"/>
    </row>
    <row r="11" spans="1:5">
      <c r="B11" s="424">
        <v>1000</v>
      </c>
      <c r="C11" s="425" t="s">
        <v>129</v>
      </c>
      <c r="D11" s="163"/>
      <c r="E11" s="164"/>
    </row>
    <row r="12" spans="1:5" ht="15">
      <c r="B12" s="426">
        <v>1100</v>
      </c>
      <c r="C12" s="427" t="s">
        <v>88</v>
      </c>
      <c r="D12" s="428">
        <f>SUM(D13:D19)</f>
        <v>124406.64</v>
      </c>
      <c r="E12" s="429">
        <f>SUM(E13:E19)</f>
        <v>0</v>
      </c>
    </row>
    <row r="13" spans="1:5">
      <c r="B13" s="430">
        <v>1110</v>
      </c>
      <c r="C13" s="431" t="s">
        <v>89</v>
      </c>
      <c r="D13" s="1411">
        <v>114454.89</v>
      </c>
      <c r="E13" s="433"/>
    </row>
    <row r="14" spans="1:5">
      <c r="B14" s="430">
        <v>1120</v>
      </c>
      <c r="C14" s="431" t="s">
        <v>90</v>
      </c>
      <c r="D14" s="1411">
        <v>3.5</v>
      </c>
      <c r="E14" s="433"/>
    </row>
    <row r="15" spans="1:5">
      <c r="B15" s="434">
        <v>1130</v>
      </c>
      <c r="C15" s="431" t="s">
        <v>91</v>
      </c>
      <c r="D15" s="1411">
        <v>9948.25</v>
      </c>
      <c r="E15" s="433"/>
    </row>
    <row r="16" spans="1:5">
      <c r="B16" s="430">
        <v>1140</v>
      </c>
      <c r="C16" s="431" t="s">
        <v>416</v>
      </c>
      <c r="D16" s="432"/>
      <c r="E16" s="433"/>
    </row>
    <row r="17" spans="2:5">
      <c r="B17" s="430">
        <v>1150</v>
      </c>
      <c r="C17" s="431" t="s">
        <v>93</v>
      </c>
      <c r="D17" s="432"/>
      <c r="E17" s="433"/>
    </row>
    <row r="18" spans="2:5">
      <c r="B18" s="430">
        <v>1160</v>
      </c>
      <c r="C18" s="431" t="s">
        <v>94</v>
      </c>
      <c r="D18" s="432"/>
      <c r="E18" s="433"/>
    </row>
    <row r="19" spans="2:5">
      <c r="B19" s="430">
        <v>1190</v>
      </c>
      <c r="C19" s="435" t="s">
        <v>95</v>
      </c>
      <c r="D19" s="432"/>
      <c r="E19" s="433"/>
    </row>
    <row r="20" spans="2:5">
      <c r="B20" s="436"/>
      <c r="C20" s="435"/>
      <c r="D20" s="163"/>
      <c r="E20" s="164"/>
    </row>
    <row r="21" spans="2:5" ht="15">
      <c r="B21" s="426">
        <v>1200</v>
      </c>
      <c r="C21" s="427" t="s">
        <v>96</v>
      </c>
      <c r="D21" s="428">
        <f>SUM(D22:D30)</f>
        <v>167982.6</v>
      </c>
      <c r="E21" s="429">
        <f>SUM(E22:E30)</f>
        <v>1825906.21</v>
      </c>
    </row>
    <row r="22" spans="2:5">
      <c r="B22" s="430">
        <v>1210</v>
      </c>
      <c r="C22" s="431" t="s">
        <v>97</v>
      </c>
      <c r="D22" s="432"/>
      <c r="E22" s="433"/>
    </row>
    <row r="23" spans="2:5">
      <c r="B23" s="430">
        <v>1220</v>
      </c>
      <c r="C23" s="431" t="s">
        <v>98</v>
      </c>
      <c r="D23" s="432"/>
      <c r="E23" s="433"/>
    </row>
    <row r="24" spans="2:5">
      <c r="B24" s="430">
        <v>1230</v>
      </c>
      <c r="C24" s="431" t="s">
        <v>61</v>
      </c>
      <c r="D24" s="432"/>
      <c r="E24" s="433"/>
    </row>
    <row r="25" spans="2:5">
      <c r="B25" s="430">
        <v>1240</v>
      </c>
      <c r="C25" s="431" t="s">
        <v>62</v>
      </c>
      <c r="D25" s="432"/>
      <c r="E25" s="433">
        <v>1825906.21</v>
      </c>
    </row>
    <row r="26" spans="2:5">
      <c r="B26" s="430">
        <v>1250</v>
      </c>
      <c r="C26" s="431" t="s">
        <v>99</v>
      </c>
      <c r="D26" s="432"/>
      <c r="E26" s="433"/>
    </row>
    <row r="27" spans="2:5">
      <c r="B27" s="430">
        <v>1260</v>
      </c>
      <c r="C27" s="431" t="s">
        <v>321</v>
      </c>
      <c r="D27" s="432">
        <v>167982.6</v>
      </c>
      <c r="E27" s="433"/>
    </row>
    <row r="28" spans="2:5">
      <c r="B28" s="430">
        <v>1270</v>
      </c>
      <c r="C28" s="431" t="s">
        <v>101</v>
      </c>
      <c r="D28" s="432"/>
      <c r="E28" s="433"/>
    </row>
    <row r="29" spans="2:5">
      <c r="B29" s="430">
        <v>1280</v>
      </c>
      <c r="C29" s="431" t="s">
        <v>102</v>
      </c>
      <c r="D29" s="432"/>
      <c r="E29" s="433"/>
    </row>
    <row r="30" spans="2:5">
      <c r="B30" s="430">
        <v>1290</v>
      </c>
      <c r="C30" s="431" t="s">
        <v>103</v>
      </c>
      <c r="D30" s="432"/>
      <c r="E30" s="433"/>
    </row>
    <row r="31" spans="2:5">
      <c r="B31" s="436"/>
      <c r="C31" s="431"/>
      <c r="D31" s="163"/>
      <c r="E31" s="164"/>
    </row>
    <row r="32" spans="2:5">
      <c r="B32" s="424">
        <v>2000</v>
      </c>
      <c r="C32" s="425" t="s">
        <v>417</v>
      </c>
      <c r="D32" s="163"/>
      <c r="E32" s="164"/>
    </row>
    <row r="33" spans="2:5" ht="15">
      <c r="B33" s="426">
        <v>2100</v>
      </c>
      <c r="C33" s="427" t="s">
        <v>187</v>
      </c>
      <c r="D33" s="428">
        <f>SUM(D34:D41)</f>
        <v>807957.28</v>
      </c>
      <c r="E33" s="429">
        <f>SUM(E34:E41)</f>
        <v>0</v>
      </c>
    </row>
    <row r="34" spans="2:5">
      <c r="B34" s="430">
        <v>2110</v>
      </c>
      <c r="C34" s="431" t="s">
        <v>188</v>
      </c>
      <c r="D34" s="432">
        <v>807957.28</v>
      </c>
      <c r="E34" s="433"/>
    </row>
    <row r="35" spans="2:5">
      <c r="B35" s="430">
        <v>2120</v>
      </c>
      <c r="C35" s="431" t="s">
        <v>207</v>
      </c>
      <c r="D35" s="432"/>
      <c r="E35" s="433"/>
    </row>
    <row r="36" spans="2:5">
      <c r="B36" s="430">
        <v>2130</v>
      </c>
      <c r="C36" s="431" t="s">
        <v>216</v>
      </c>
      <c r="D36" s="432"/>
      <c r="E36" s="433"/>
    </row>
    <row r="37" spans="2:5">
      <c r="B37" s="430">
        <v>2140</v>
      </c>
      <c r="C37" s="431" t="s">
        <v>418</v>
      </c>
      <c r="D37" s="432"/>
      <c r="E37" s="433"/>
    </row>
    <row r="38" spans="2:5">
      <c r="B38" s="430">
        <v>2150</v>
      </c>
      <c r="C38" s="431" t="s">
        <v>228</v>
      </c>
      <c r="D38" s="432"/>
      <c r="E38" s="433"/>
    </row>
    <row r="39" spans="2:5">
      <c r="B39" s="434">
        <v>2160</v>
      </c>
      <c r="C39" s="431" t="s">
        <v>419</v>
      </c>
      <c r="D39" s="432"/>
      <c r="E39" s="433"/>
    </row>
    <row r="40" spans="2:5">
      <c r="B40" s="434">
        <v>2170</v>
      </c>
      <c r="C40" s="431" t="s">
        <v>247</v>
      </c>
      <c r="D40" s="432"/>
      <c r="E40" s="433"/>
    </row>
    <row r="41" spans="2:5">
      <c r="B41" s="434">
        <v>2190</v>
      </c>
      <c r="C41" s="431" t="s">
        <v>254</v>
      </c>
      <c r="D41" s="432"/>
      <c r="E41" s="433"/>
    </row>
    <row r="42" spans="2:5">
      <c r="B42" s="437"/>
      <c r="C42" s="438"/>
      <c r="D42" s="163"/>
      <c r="E42" s="164"/>
    </row>
    <row r="43" spans="2:5" ht="15">
      <c r="B43" s="426">
        <v>2200</v>
      </c>
      <c r="C43" s="427" t="s">
        <v>263</v>
      </c>
      <c r="D43" s="428">
        <f>SUM(D44:D49)</f>
        <v>0</v>
      </c>
      <c r="E43" s="429">
        <f>SUM(E44:E49)</f>
        <v>0</v>
      </c>
    </row>
    <row r="44" spans="2:5">
      <c r="B44" s="430">
        <v>2210</v>
      </c>
      <c r="C44" s="431" t="s">
        <v>265</v>
      </c>
      <c r="D44" s="432"/>
      <c r="E44" s="433"/>
    </row>
    <row r="45" spans="2:5">
      <c r="B45" s="430">
        <v>2220</v>
      </c>
      <c r="C45" s="431" t="s">
        <v>270</v>
      </c>
      <c r="D45" s="432"/>
      <c r="E45" s="433"/>
    </row>
    <row r="46" spans="2:5">
      <c r="B46" s="430">
        <v>2230</v>
      </c>
      <c r="C46" s="431" t="s">
        <v>277</v>
      </c>
      <c r="D46" s="432"/>
      <c r="E46" s="433"/>
    </row>
    <row r="47" spans="2:5">
      <c r="B47" s="430">
        <v>2240</v>
      </c>
      <c r="C47" s="431" t="s">
        <v>290</v>
      </c>
      <c r="D47" s="432"/>
      <c r="E47" s="433"/>
    </row>
    <row r="48" spans="2:5">
      <c r="B48" s="430">
        <v>2250</v>
      </c>
      <c r="C48" s="431" t="s">
        <v>420</v>
      </c>
      <c r="D48" s="432"/>
      <c r="E48" s="433"/>
    </row>
    <row r="49" spans="2:5">
      <c r="B49" s="430">
        <v>2260</v>
      </c>
      <c r="C49" s="431" t="s">
        <v>310</v>
      </c>
      <c r="D49" s="432"/>
      <c r="E49" s="433"/>
    </row>
    <row r="50" spans="2:5">
      <c r="B50" s="439"/>
      <c r="C50" s="438"/>
      <c r="D50" s="163"/>
      <c r="E50" s="164"/>
    </row>
    <row r="51" spans="2:5">
      <c r="B51" s="424">
        <v>3000</v>
      </c>
      <c r="C51" s="425" t="s">
        <v>421</v>
      </c>
      <c r="D51" s="163"/>
      <c r="E51" s="164"/>
    </row>
    <row r="52" spans="2:5" ht="15">
      <c r="B52" s="426">
        <v>3100</v>
      </c>
      <c r="C52" s="427" t="s">
        <v>422</v>
      </c>
      <c r="D52" s="428">
        <f>SUM(D53:D55)</f>
        <v>0</v>
      </c>
      <c r="E52" s="429">
        <f>SUM(E53:E55)</f>
        <v>0</v>
      </c>
    </row>
    <row r="53" spans="2:5">
      <c r="B53" s="430">
        <v>3110</v>
      </c>
      <c r="C53" s="431" t="s">
        <v>55</v>
      </c>
      <c r="D53" s="432"/>
      <c r="E53" s="433"/>
    </row>
    <row r="54" spans="2:5">
      <c r="B54" s="430">
        <v>3120</v>
      </c>
      <c r="C54" s="431" t="s">
        <v>330</v>
      </c>
      <c r="D54" s="432"/>
      <c r="E54" s="433"/>
    </row>
    <row r="55" spans="2:5">
      <c r="B55" s="430">
        <v>3130</v>
      </c>
      <c r="C55" s="431" t="s">
        <v>423</v>
      </c>
      <c r="D55" s="432"/>
      <c r="E55" s="433"/>
    </row>
    <row r="56" spans="2:5">
      <c r="B56" s="436"/>
      <c r="C56" s="431"/>
      <c r="D56" s="163"/>
      <c r="E56" s="164"/>
    </row>
    <row r="57" spans="2:5" ht="15">
      <c r="B57" s="426">
        <v>3200</v>
      </c>
      <c r="C57" s="427" t="s">
        <v>424</v>
      </c>
      <c r="D57" s="428">
        <f>SUM(D58:D62)</f>
        <v>1208528.6399999999</v>
      </c>
      <c r="E57" s="429">
        <f>SUM(E58:E62)</f>
        <v>482969.05</v>
      </c>
    </row>
    <row r="58" spans="2:5">
      <c r="B58" s="430">
        <v>3210</v>
      </c>
      <c r="C58" s="431" t="s">
        <v>339</v>
      </c>
      <c r="D58" s="432"/>
      <c r="E58" s="433">
        <v>482969.05</v>
      </c>
    </row>
    <row r="59" spans="2:5">
      <c r="B59" s="430">
        <v>3220</v>
      </c>
      <c r="C59" s="431" t="s">
        <v>341</v>
      </c>
      <c r="D59" s="432">
        <v>1208528.6399999999</v>
      </c>
      <c r="E59" s="433"/>
    </row>
    <row r="60" spans="2:5">
      <c r="B60" s="430">
        <v>3230</v>
      </c>
      <c r="C60" s="431" t="s">
        <v>411</v>
      </c>
      <c r="D60" s="432"/>
      <c r="E60" s="433"/>
    </row>
    <row r="61" spans="2:5">
      <c r="B61" s="430">
        <v>3240</v>
      </c>
      <c r="C61" s="431" t="s">
        <v>425</v>
      </c>
      <c r="D61" s="432"/>
      <c r="E61" s="433"/>
    </row>
    <row r="62" spans="2:5">
      <c r="B62" s="430">
        <v>3250</v>
      </c>
      <c r="C62" s="431" t="s">
        <v>359</v>
      </c>
      <c r="D62" s="432"/>
      <c r="E62" s="433"/>
    </row>
    <row r="63" spans="2:5">
      <c r="B63" s="436"/>
      <c r="C63" s="1324"/>
      <c r="D63" s="163"/>
      <c r="E63" s="164"/>
    </row>
    <row r="64" spans="2:5" ht="15">
      <c r="B64" s="426">
        <v>3300</v>
      </c>
      <c r="C64" s="427" t="s">
        <v>426</v>
      </c>
      <c r="D64" s="428">
        <f>SUM(D65:D66)</f>
        <v>0</v>
      </c>
      <c r="E64" s="429">
        <f>SUM(E65:E66)</f>
        <v>0</v>
      </c>
    </row>
    <row r="65" spans="2:5">
      <c r="B65" s="430">
        <v>3310</v>
      </c>
      <c r="C65" s="431" t="s">
        <v>363</v>
      </c>
      <c r="D65" s="432"/>
      <c r="E65" s="433"/>
    </row>
    <row r="66" spans="2:5">
      <c r="B66" s="430">
        <v>3320</v>
      </c>
      <c r="C66" s="431" t="s">
        <v>364</v>
      </c>
      <c r="D66" s="432"/>
      <c r="E66" s="433"/>
    </row>
    <row r="67" spans="2:5" ht="15" thickBot="1">
      <c r="B67" s="440"/>
      <c r="C67" s="441"/>
      <c r="D67" s="442"/>
      <c r="E67" s="443"/>
    </row>
    <row r="68" spans="2:5" ht="15.75" thickTop="1" thickBot="1">
      <c r="B68" s="444"/>
      <c r="C68" s="445" t="s">
        <v>427</v>
      </c>
      <c r="D68" s="446">
        <f>D12+D21+D33+D43+D52+D57+D64</f>
        <v>2308875.16</v>
      </c>
      <c r="E68" s="447">
        <f>E12+E21+E33+E43+E52+E57+E64</f>
        <v>2308875.2599999998</v>
      </c>
    </row>
    <row r="69" spans="2:5" ht="15" thickTop="1"/>
    <row r="70" spans="2:5">
      <c r="B70" s="1666" t="s">
        <v>78</v>
      </c>
      <c r="C70" s="1666"/>
      <c r="D70" s="1667"/>
      <c r="E70" s="1666"/>
    </row>
    <row r="71" spans="2:5">
      <c r="B71" s="448"/>
      <c r="C71" s="449"/>
      <c r="D71" s="450"/>
      <c r="E71" s="450"/>
    </row>
    <row r="72" spans="2:5">
      <c r="B72" s="451"/>
      <c r="C72" s="452"/>
      <c r="D72" s="453"/>
      <c r="E72" s="453"/>
    </row>
    <row r="73" spans="2:5">
      <c r="B73" s="451"/>
      <c r="C73" s="452"/>
      <c r="D73" s="453"/>
      <c r="E73" s="453"/>
    </row>
    <row r="74" spans="2:5">
      <c r="B74" s="451"/>
      <c r="C74" s="452"/>
      <c r="D74" s="453"/>
      <c r="E74" s="453"/>
    </row>
    <row r="75" spans="2:5">
      <c r="B75" s="451"/>
      <c r="C75" s="452"/>
      <c r="D75" s="453"/>
      <c r="E75" s="453"/>
    </row>
  </sheetData>
  <customSheetViews>
    <customSheetView guid="{AB7C7113-F865-4779-9FA4-3A0AD2C9E93A}" showGridLines="0" fitToPage="1" topLeftCell="A37">
      <selection activeCell="B2" sqref="B2:E73"/>
      <pageMargins left="0.70866141732283472" right="0.70866141732283472" top="0.55118110236220474" bottom="0.55118110236220474" header="0.31496062992125984" footer="0.31496062992125984"/>
      <pageSetup scale="70" orientation="portrait" verticalDpi="597" r:id="rId1"/>
    </customSheetView>
    <customSheetView guid="{05A24B3F-0046-4A93-964B-C8E884CA78A3}" showGridLines="0" fitToPage="1" topLeftCell="A37">
      <selection activeCell="B2" sqref="B2:E73"/>
      <pageMargins left="0.70866141732283472" right="0.70866141732283472" top="0.55118110236220474" bottom="0.55118110236220474" header="0.31496062992125984" footer="0.31496062992125984"/>
      <pageSetup scale="70" orientation="portrait" verticalDpi="597" r:id="rId2"/>
    </customSheetView>
  </customSheetViews>
  <mergeCells count="6">
    <mergeCell ref="B70:E70"/>
    <mergeCell ref="B2:E2"/>
    <mergeCell ref="B3:E3"/>
    <mergeCell ref="B4:E4"/>
    <mergeCell ref="B5:C5"/>
    <mergeCell ref="C7:E7"/>
  </mergeCells>
  <printOptions horizontalCentered="1"/>
  <pageMargins left="0.70866141732283472" right="0.70866141732283472" top="0.55118110236220474" bottom="0.55118110236220474" header="0.31496062992125984" footer="0.31496062992125984"/>
  <pageSetup scale="65" orientation="portrait" verticalDpi="597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J91"/>
  <sheetViews>
    <sheetView showGridLines="0" view="pageBreakPreview" zoomScale="60" zoomScaleNormal="100" workbookViewId="0">
      <selection activeCell="J155" sqref="J155"/>
    </sheetView>
  </sheetViews>
  <sheetFormatPr baseColWidth="10" defaultRowHeight="14.25"/>
  <cols>
    <col min="1" max="1" width="1.7109375" style="48" customWidth="1"/>
    <col min="2" max="2" width="94.140625" style="12" customWidth="1"/>
    <col min="3" max="4" width="22.7109375" style="12" customWidth="1"/>
    <col min="5" max="16384" width="11.42578125" style="12"/>
  </cols>
  <sheetData>
    <row r="1" spans="1:10" ht="4.5" customHeight="1" thickBot="1"/>
    <row r="2" spans="1:10" ht="54.75" customHeight="1" thickTop="1">
      <c r="A2" s="49"/>
      <c r="B2" s="1679" t="s">
        <v>1649</v>
      </c>
      <c r="C2" s="1680"/>
      <c r="D2" s="1681"/>
    </row>
    <row r="3" spans="1:10" ht="24.75" customHeight="1">
      <c r="A3" s="49"/>
      <c r="B3" s="50"/>
      <c r="C3" s="51"/>
      <c r="D3" s="52"/>
    </row>
    <row r="4" spans="1:10">
      <c r="A4" s="49"/>
      <c r="B4" s="53" t="s">
        <v>2166</v>
      </c>
      <c r="C4" s="54"/>
      <c r="D4" s="55" t="s">
        <v>2167</v>
      </c>
    </row>
    <row r="5" spans="1:10" ht="15" thickBot="1">
      <c r="A5" s="49"/>
      <c r="B5" s="56"/>
      <c r="C5" s="57"/>
      <c r="D5" s="58"/>
    </row>
    <row r="6" spans="1:10" ht="6" customHeight="1" thickTop="1" thickBot="1">
      <c r="A6" s="49"/>
      <c r="B6" s="59"/>
      <c r="C6" s="59"/>
      <c r="D6" s="59"/>
    </row>
    <row r="7" spans="1:10" ht="22.5" customHeight="1" thickTop="1" thickBot="1">
      <c r="A7" s="60"/>
      <c r="B7" s="61" t="s">
        <v>28</v>
      </c>
      <c r="C7" s="62" t="s">
        <v>1650</v>
      </c>
      <c r="D7" s="63" t="s">
        <v>1667</v>
      </c>
    </row>
    <row r="8" spans="1:10" ht="6" customHeight="1" thickTop="1" thickBot="1"/>
    <row r="9" spans="1:10" ht="15" thickTop="1">
      <c r="B9" s="64"/>
      <c r="C9" s="65"/>
      <c r="D9" s="66"/>
      <c r="J9" s="12">
        <f>39+7</f>
        <v>46</v>
      </c>
    </row>
    <row r="10" spans="1:10" ht="15.75" customHeight="1">
      <c r="B10" s="67" t="s">
        <v>29</v>
      </c>
      <c r="C10" s="68"/>
      <c r="D10" s="69"/>
      <c r="F10" s="1682"/>
      <c r="G10" s="1682"/>
      <c r="H10" s="1682"/>
      <c r="J10" s="12">
        <f>J9/6</f>
        <v>7.666666666666667</v>
      </c>
    </row>
    <row r="11" spans="1:10" ht="6" customHeight="1">
      <c r="B11" s="70"/>
      <c r="C11" s="71"/>
      <c r="D11" s="72"/>
    </row>
    <row r="12" spans="1:10" ht="15">
      <c r="B12" s="73" t="s">
        <v>30</v>
      </c>
      <c r="C12" s="74">
        <f>SUM(C13:C23)</f>
        <v>44718476.270000003</v>
      </c>
      <c r="D12" s="75">
        <f>SUM(D13:D23)</f>
        <v>44964058.560000002</v>
      </c>
    </row>
    <row r="13" spans="1:10">
      <c r="A13" s="48">
        <v>10</v>
      </c>
      <c r="B13" s="76" t="s">
        <v>31</v>
      </c>
      <c r="C13" s="47"/>
      <c r="D13" s="77"/>
    </row>
    <row r="14" spans="1:10">
      <c r="A14" s="48">
        <v>11</v>
      </c>
      <c r="B14" s="76" t="s">
        <v>32</v>
      </c>
      <c r="C14" s="47"/>
      <c r="D14" s="77"/>
    </row>
    <row r="15" spans="1:10">
      <c r="A15" s="48">
        <v>12</v>
      </c>
      <c r="B15" s="76" t="s">
        <v>33</v>
      </c>
      <c r="C15" s="47"/>
      <c r="D15" s="77"/>
    </row>
    <row r="16" spans="1:10">
      <c r="A16" s="48">
        <v>13</v>
      </c>
      <c r="B16" s="76" t="s">
        <v>34</v>
      </c>
      <c r="C16" s="47"/>
      <c r="D16" s="77"/>
    </row>
    <row r="17" spans="1:4">
      <c r="A17" s="48">
        <v>14</v>
      </c>
      <c r="B17" s="76" t="s">
        <v>35</v>
      </c>
      <c r="C17" s="47"/>
      <c r="D17" s="77"/>
    </row>
    <row r="18" spans="1:4">
      <c r="A18" s="48">
        <v>15</v>
      </c>
      <c r="B18" s="76" t="s">
        <v>36</v>
      </c>
      <c r="C18" s="47"/>
      <c r="D18" s="77">
        <v>36136.74</v>
      </c>
    </row>
    <row r="19" spans="1:4">
      <c r="A19" s="48">
        <v>16</v>
      </c>
      <c r="B19" s="76" t="s">
        <v>37</v>
      </c>
      <c r="C19" s="47">
        <v>611432</v>
      </c>
      <c r="D19" s="77">
        <v>410172.5</v>
      </c>
    </row>
    <row r="20" spans="1:4" ht="30" customHeight="1">
      <c r="A20" s="48">
        <v>17</v>
      </c>
      <c r="B20" s="78" t="s">
        <v>38</v>
      </c>
      <c r="C20" s="47"/>
      <c r="D20" s="77"/>
    </row>
    <row r="21" spans="1:4">
      <c r="A21" s="48">
        <v>18</v>
      </c>
      <c r="B21" s="76" t="s">
        <v>20</v>
      </c>
      <c r="C21" s="47"/>
      <c r="D21" s="77"/>
    </row>
    <row r="22" spans="1:4">
      <c r="A22" s="48">
        <v>19</v>
      </c>
      <c r="B22" s="78" t="s">
        <v>39</v>
      </c>
      <c r="C22" s="47">
        <v>44106979.75</v>
      </c>
      <c r="D22" s="77">
        <v>44517709.740000002</v>
      </c>
    </row>
    <row r="23" spans="1:4">
      <c r="A23" s="48">
        <v>20</v>
      </c>
      <c r="B23" s="76" t="s">
        <v>40</v>
      </c>
      <c r="C23" s="47">
        <v>64.52</v>
      </c>
      <c r="D23" s="77">
        <v>39.58</v>
      </c>
    </row>
    <row r="24" spans="1:4" ht="6" customHeight="1">
      <c r="B24" s="76"/>
      <c r="C24" s="42"/>
      <c r="D24" s="43"/>
    </row>
    <row r="25" spans="1:4" ht="15">
      <c r="B25" s="73" t="s">
        <v>41</v>
      </c>
      <c r="C25" s="74">
        <f>SUM(C26:C41)</f>
        <v>22412683.880000003</v>
      </c>
      <c r="D25" s="75">
        <f>SUM(D26:D41)</f>
        <v>22397569.990000002</v>
      </c>
    </row>
    <row r="26" spans="1:4">
      <c r="A26" s="48">
        <v>21</v>
      </c>
      <c r="B26" s="76" t="s">
        <v>42</v>
      </c>
      <c r="C26" s="47">
        <v>19926182.170000002</v>
      </c>
      <c r="D26" s="77">
        <v>18602803.710000001</v>
      </c>
    </row>
    <row r="27" spans="1:4">
      <c r="A27" s="48">
        <v>22</v>
      </c>
      <c r="B27" s="76" t="s">
        <v>43</v>
      </c>
      <c r="C27" s="47">
        <v>978407.02</v>
      </c>
      <c r="D27" s="77">
        <v>1531981.94</v>
      </c>
    </row>
    <row r="28" spans="1:4">
      <c r="A28" s="48">
        <v>23</v>
      </c>
      <c r="B28" s="76" t="s">
        <v>44</v>
      </c>
      <c r="C28" s="47">
        <v>1457588.69</v>
      </c>
      <c r="D28" s="77">
        <v>2183556.34</v>
      </c>
    </row>
    <row r="29" spans="1:4">
      <c r="A29" s="48">
        <v>24</v>
      </c>
      <c r="B29" s="78" t="s">
        <v>45</v>
      </c>
      <c r="C29" s="47"/>
      <c r="D29" s="77"/>
    </row>
    <row r="30" spans="1:4">
      <c r="A30" s="48">
        <v>25</v>
      </c>
      <c r="B30" s="76" t="s">
        <v>46</v>
      </c>
      <c r="C30" s="47"/>
      <c r="D30" s="77"/>
    </row>
    <row r="31" spans="1:4">
      <c r="A31" s="48">
        <v>26</v>
      </c>
      <c r="B31" s="76" t="s">
        <v>47</v>
      </c>
      <c r="C31" s="47">
        <v>50506</v>
      </c>
      <c r="D31" s="77">
        <v>79228</v>
      </c>
    </row>
    <row r="32" spans="1:4">
      <c r="A32" s="48">
        <v>27</v>
      </c>
      <c r="B32" s="76" t="s">
        <v>48</v>
      </c>
      <c r="C32" s="47"/>
      <c r="D32" s="77"/>
    </row>
    <row r="33" spans="1:4">
      <c r="A33" s="48">
        <v>28</v>
      </c>
      <c r="B33" s="76" t="s">
        <v>49</v>
      </c>
      <c r="C33" s="47"/>
      <c r="D33" s="77"/>
    </row>
    <row r="34" spans="1:4">
      <c r="A34" s="48">
        <v>29</v>
      </c>
      <c r="B34" s="78" t="s">
        <v>50</v>
      </c>
      <c r="C34" s="47"/>
      <c r="D34" s="77"/>
    </row>
    <row r="35" spans="1:4">
      <c r="A35" s="48">
        <v>30</v>
      </c>
      <c r="B35" s="76" t="s">
        <v>51</v>
      </c>
      <c r="C35" s="47"/>
      <c r="D35" s="77"/>
    </row>
    <row r="36" spans="1:4">
      <c r="A36" s="48">
        <v>31</v>
      </c>
      <c r="B36" s="76" t="s">
        <v>52</v>
      </c>
      <c r="C36" s="47"/>
      <c r="D36" s="77"/>
    </row>
    <row r="37" spans="1:4">
      <c r="A37" s="48">
        <v>32</v>
      </c>
      <c r="B37" s="76" t="s">
        <v>53</v>
      </c>
      <c r="C37" s="47"/>
      <c r="D37" s="77"/>
    </row>
    <row r="38" spans="1:4">
      <c r="A38" s="48">
        <v>33</v>
      </c>
      <c r="B38" s="76" t="s">
        <v>54</v>
      </c>
      <c r="C38" s="47"/>
      <c r="D38" s="77"/>
    </row>
    <row r="39" spans="1:4">
      <c r="A39" s="48">
        <v>34</v>
      </c>
      <c r="B39" s="76" t="s">
        <v>55</v>
      </c>
      <c r="C39" s="47"/>
      <c r="D39" s="77"/>
    </row>
    <row r="40" spans="1:4">
      <c r="A40" s="48">
        <v>35</v>
      </c>
      <c r="B40" s="76" t="s">
        <v>56</v>
      </c>
      <c r="C40" s="47"/>
      <c r="D40" s="77"/>
    </row>
    <row r="41" spans="1:4">
      <c r="A41" s="48">
        <v>36</v>
      </c>
      <c r="B41" s="76" t="s">
        <v>57</v>
      </c>
      <c r="C41" s="47"/>
      <c r="D41" s="77"/>
    </row>
    <row r="42" spans="1:4" ht="6.75" customHeight="1">
      <c r="B42" s="76"/>
      <c r="C42" s="42"/>
      <c r="D42" s="43"/>
    </row>
    <row r="43" spans="1:4" ht="15">
      <c r="B43" s="79" t="s">
        <v>58</v>
      </c>
      <c r="C43" s="74">
        <f>C12-C25</f>
        <v>22305792.390000001</v>
      </c>
      <c r="D43" s="75">
        <f>D12-D25</f>
        <v>22566488.57</v>
      </c>
    </row>
    <row r="44" spans="1:4" ht="21" customHeight="1">
      <c r="B44" s="76"/>
      <c r="C44" s="42"/>
      <c r="D44" s="43"/>
    </row>
    <row r="45" spans="1:4">
      <c r="B45" s="70" t="s">
        <v>59</v>
      </c>
      <c r="C45" s="42"/>
      <c r="D45" s="43"/>
    </row>
    <row r="46" spans="1:4" ht="6" customHeight="1">
      <c r="B46" s="76"/>
      <c r="C46" s="42"/>
      <c r="D46" s="43"/>
    </row>
    <row r="47" spans="1:4" ht="15">
      <c r="B47" s="80" t="s">
        <v>60</v>
      </c>
      <c r="C47" s="74">
        <f>SUM(C48:C50)</f>
        <v>0</v>
      </c>
      <c r="D47" s="75">
        <f>SUM(D48:D50)</f>
        <v>0</v>
      </c>
    </row>
    <row r="48" spans="1:4">
      <c r="A48" s="48">
        <v>37</v>
      </c>
      <c r="B48" s="78" t="s">
        <v>61</v>
      </c>
      <c r="C48" s="47"/>
      <c r="D48" s="77"/>
    </row>
    <row r="49" spans="1:4">
      <c r="A49" s="48">
        <v>38</v>
      </c>
      <c r="B49" s="76" t="s">
        <v>62</v>
      </c>
      <c r="C49" s="47"/>
      <c r="D49" s="77"/>
    </row>
    <row r="50" spans="1:4">
      <c r="A50" s="48">
        <v>39</v>
      </c>
      <c r="B50" s="76" t="s">
        <v>63</v>
      </c>
      <c r="C50" s="47"/>
      <c r="D50" s="77"/>
    </row>
    <row r="51" spans="1:4" ht="6" customHeight="1">
      <c r="B51" s="76"/>
      <c r="C51" s="42"/>
      <c r="D51" s="43"/>
    </row>
    <row r="52" spans="1:4" ht="15">
      <c r="B52" s="80" t="s">
        <v>64</v>
      </c>
      <c r="C52" s="74">
        <f>SUM(C53:C55)</f>
        <v>22420247.280000001</v>
      </c>
      <c r="D52" s="75">
        <f>SUM(D53:D55)</f>
        <v>22530825.280000001</v>
      </c>
    </row>
    <row r="53" spans="1:4">
      <c r="A53" s="48">
        <v>40</v>
      </c>
      <c r="B53" s="78" t="s">
        <v>61</v>
      </c>
      <c r="C53" s="42">
        <v>31022.12</v>
      </c>
      <c r="D53" s="43"/>
    </row>
    <row r="54" spans="1:4">
      <c r="A54" s="48">
        <v>41</v>
      </c>
      <c r="B54" s="76" t="s">
        <v>62</v>
      </c>
      <c r="C54" s="42">
        <v>22487.48</v>
      </c>
      <c r="D54" s="43"/>
    </row>
    <row r="55" spans="1:4">
      <c r="A55" s="48">
        <v>42</v>
      </c>
      <c r="B55" s="76" t="s">
        <v>65</v>
      </c>
      <c r="C55" s="42">
        <v>22366737.68</v>
      </c>
      <c r="D55" s="43">
        <v>22530825.280000001</v>
      </c>
    </row>
    <row r="56" spans="1:4" ht="6" customHeight="1">
      <c r="B56" s="76"/>
      <c r="C56" s="42"/>
      <c r="D56" s="43"/>
    </row>
    <row r="57" spans="1:4" ht="15">
      <c r="B57" s="79" t="s">
        <v>66</v>
      </c>
      <c r="C57" s="74">
        <f>C47-C52</f>
        <v>-22420247.280000001</v>
      </c>
      <c r="D57" s="75">
        <f>D47-D52</f>
        <v>-22530825.280000001</v>
      </c>
    </row>
    <row r="58" spans="1:4" ht="22.5" customHeight="1">
      <c r="B58" s="76"/>
      <c r="C58" s="42"/>
      <c r="D58" s="43"/>
    </row>
    <row r="59" spans="1:4">
      <c r="B59" s="81" t="s">
        <v>67</v>
      </c>
      <c r="C59" s="42"/>
      <c r="D59" s="43"/>
    </row>
    <row r="60" spans="1:4" ht="6" customHeight="1">
      <c r="B60" s="76"/>
      <c r="C60" s="42"/>
      <c r="D60" s="43"/>
    </row>
    <row r="61" spans="1:4" ht="15">
      <c r="B61" s="80" t="s">
        <v>60</v>
      </c>
      <c r="C61" s="74">
        <f>C62+C65</f>
        <v>0</v>
      </c>
      <c r="D61" s="75">
        <f>D62+D65</f>
        <v>0</v>
      </c>
    </row>
    <row r="62" spans="1:4" ht="15">
      <c r="B62" s="76" t="s">
        <v>68</v>
      </c>
      <c r="C62" s="74">
        <f>SUM(C63:C64)</f>
        <v>0</v>
      </c>
      <c r="D62" s="75">
        <f>SUM(D63:D64)</f>
        <v>0</v>
      </c>
    </row>
    <row r="63" spans="1:4">
      <c r="A63" s="48">
        <v>43</v>
      </c>
      <c r="B63" s="76" t="s">
        <v>69</v>
      </c>
      <c r="C63" s="1323"/>
      <c r="D63" s="77"/>
    </row>
    <row r="64" spans="1:4">
      <c r="A64" s="48">
        <v>44</v>
      </c>
      <c r="B64" s="76" t="s">
        <v>70</v>
      </c>
      <c r="C64" s="47"/>
      <c r="D64" s="77"/>
    </row>
    <row r="65" spans="1:4">
      <c r="A65" s="48">
        <v>45</v>
      </c>
      <c r="B65" s="76" t="s">
        <v>71</v>
      </c>
      <c r="C65" s="47"/>
      <c r="D65" s="77"/>
    </row>
    <row r="66" spans="1:4" ht="6" customHeight="1">
      <c r="B66" s="76"/>
      <c r="C66" s="42"/>
      <c r="D66" s="43"/>
    </row>
    <row r="67" spans="1:4" ht="15">
      <c r="B67" s="80" t="s">
        <v>64</v>
      </c>
      <c r="C67" s="74">
        <f>C68+C71</f>
        <v>0</v>
      </c>
      <c r="D67" s="75">
        <f>D68+D71</f>
        <v>0</v>
      </c>
    </row>
    <row r="68" spans="1:4" ht="15">
      <c r="B68" s="76" t="s">
        <v>72</v>
      </c>
      <c r="C68" s="74">
        <f>SUM(C69:C70)</f>
        <v>0</v>
      </c>
      <c r="D68" s="75">
        <f>SUM(D69:D70)</f>
        <v>0</v>
      </c>
    </row>
    <row r="69" spans="1:4">
      <c r="A69" s="48">
        <v>46</v>
      </c>
      <c r="B69" s="76" t="s">
        <v>69</v>
      </c>
      <c r="C69" s="47"/>
      <c r="D69" s="77"/>
    </row>
    <row r="70" spans="1:4">
      <c r="A70" s="48">
        <v>47</v>
      </c>
      <c r="B70" s="76" t="s">
        <v>70</v>
      </c>
      <c r="C70" s="47"/>
      <c r="D70" s="1307"/>
    </row>
    <row r="71" spans="1:4">
      <c r="A71" s="48">
        <v>48</v>
      </c>
      <c r="B71" s="76" t="s">
        <v>73</v>
      </c>
      <c r="C71" s="47"/>
      <c r="D71" s="77"/>
    </row>
    <row r="72" spans="1:4" ht="6" customHeight="1">
      <c r="B72" s="76"/>
      <c r="C72" s="42"/>
      <c r="D72" s="43"/>
    </row>
    <row r="73" spans="1:4" ht="15">
      <c r="B73" s="79" t="s">
        <v>74</v>
      </c>
      <c r="C73" s="74">
        <f>C61-C67</f>
        <v>0</v>
      </c>
      <c r="D73" s="75">
        <f>D61-D67</f>
        <v>0</v>
      </c>
    </row>
    <row r="74" spans="1:4" ht="20.25" customHeight="1">
      <c r="B74" s="76"/>
      <c r="C74" s="42"/>
      <c r="D74" s="43"/>
    </row>
    <row r="75" spans="1:4" ht="15">
      <c r="B75" s="79" t="s">
        <v>75</v>
      </c>
      <c r="C75" s="74">
        <f>C43+C57+C73</f>
        <v>-114454.8900000006</v>
      </c>
      <c r="D75" s="75">
        <f>D43+D57+D73</f>
        <v>35663.289999999106</v>
      </c>
    </row>
    <row r="76" spans="1:4" ht="10.5" customHeight="1">
      <c r="B76" s="76"/>
      <c r="C76" s="42"/>
      <c r="D76" s="43"/>
    </row>
    <row r="77" spans="1:4" ht="15">
      <c r="A77" s="48">
        <v>49</v>
      </c>
      <c r="B77" s="79" t="s">
        <v>76</v>
      </c>
      <c r="C77" s="74">
        <f>D79</f>
        <v>116724.94999999911</v>
      </c>
      <c r="D77" s="77">
        <v>81061.66</v>
      </c>
    </row>
    <row r="78" spans="1:4" ht="10.5" customHeight="1">
      <c r="B78" s="81"/>
      <c r="C78" s="42"/>
      <c r="D78" s="43"/>
    </row>
    <row r="79" spans="1:4" ht="15">
      <c r="B79" s="79" t="s">
        <v>77</v>
      </c>
      <c r="C79" s="74">
        <f>C75+C77</f>
        <v>2270.0599999985134</v>
      </c>
      <c r="D79" s="75">
        <f>D75+D77</f>
        <v>116724.94999999911</v>
      </c>
    </row>
    <row r="80" spans="1:4">
      <c r="B80" s="82"/>
      <c r="C80" s="83"/>
      <c r="D80" s="84"/>
    </row>
    <row r="81" spans="2:4" ht="15" thickBot="1">
      <c r="B81" s="85"/>
      <c r="C81" s="86"/>
      <c r="D81" s="87"/>
    </row>
    <row r="82" spans="2:4" ht="15" thickTop="1"/>
    <row r="84" spans="2:4">
      <c r="B84" s="88" t="s">
        <v>78</v>
      </c>
      <c r="C84" s="88"/>
      <c r="D84" s="88"/>
    </row>
    <row r="85" spans="2:4">
      <c r="B85" s="89"/>
      <c r="C85" s="89"/>
      <c r="D85" s="89"/>
    </row>
    <row r="86" spans="2:4">
      <c r="B86" s="89"/>
      <c r="C86" s="89"/>
      <c r="D86" s="89"/>
    </row>
    <row r="87" spans="2:4">
      <c r="B87" s="90"/>
      <c r="C87" s="90"/>
      <c r="D87" s="90"/>
    </row>
    <row r="88" spans="2:4">
      <c r="B88" s="90"/>
      <c r="C88" s="90"/>
      <c r="D88" s="90"/>
    </row>
    <row r="89" spans="2:4">
      <c r="B89" s="90"/>
      <c r="C89" s="90"/>
      <c r="D89" s="90"/>
    </row>
    <row r="90" spans="2:4">
      <c r="B90" s="90"/>
      <c r="C90" s="90"/>
      <c r="D90" s="90"/>
    </row>
    <row r="91" spans="2:4">
      <c r="B91" s="41"/>
      <c r="C91" s="41"/>
      <c r="D91" s="41"/>
    </row>
  </sheetData>
  <customSheetViews>
    <customSheetView guid="{AB7C7113-F865-4779-9FA4-3A0AD2C9E93A}" showGridLines="0" fitToPage="1" topLeftCell="A50">
      <selection activeCell="B2" sqref="B2:D87"/>
      <pageMargins left="0.70866141732283472" right="0.70866141732283472" top="0.55118110236220474" bottom="0.55118110236220474" header="0.31496062992125984" footer="0.31496062992125984"/>
      <pageSetup scale="48" fitToHeight="0" orientation="portrait" r:id="rId1"/>
    </customSheetView>
    <customSheetView guid="{05A24B3F-0046-4A93-964B-C8E884CA78A3}" showGridLines="0" fitToPage="1" topLeftCell="A50">
      <selection activeCell="B2" sqref="B2:D87"/>
      <pageMargins left="0.70866141732283472" right="0.70866141732283472" top="0.55118110236220474" bottom="0.55118110236220474" header="0.31496062992125984" footer="0.31496062992125984"/>
      <pageSetup scale="48" fitToHeight="0" orientation="portrait" r:id="rId2"/>
    </customSheetView>
  </customSheetViews>
  <mergeCells count="2">
    <mergeCell ref="B2:D2"/>
    <mergeCell ref="F10:H10"/>
  </mergeCells>
  <pageMargins left="0.70866141732283472" right="0.70866141732283472" top="0.55118110236220474" bottom="0.55118110236220474" header="0.31496062992125984" footer="0.31496062992125984"/>
  <pageSetup scale="63" fitToHeight="0" orientation="portrait" r:id="rId3"/>
  <rowBreaks count="1" manualBreakCount="1">
    <brk id="90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70"/>
  <sheetViews>
    <sheetView showGridLines="0" view="pageBreakPreview" zoomScale="85" zoomScaleNormal="85" zoomScaleSheetLayoutView="85" workbookViewId="0">
      <selection activeCell="J155" sqref="J155"/>
    </sheetView>
  </sheetViews>
  <sheetFormatPr baseColWidth="10" defaultRowHeight="15"/>
  <cols>
    <col min="1" max="1" width="1.140625" style="1118" customWidth="1"/>
    <col min="2" max="3" width="22.28515625" style="1118" customWidth="1"/>
    <col min="4" max="4" width="19.42578125" style="1118" customWidth="1"/>
    <col min="5" max="6" width="23.28515625" style="1118" customWidth="1"/>
    <col min="7" max="7" width="25.28515625" style="1118" customWidth="1"/>
    <col min="8" max="8" width="25" style="1118" customWidth="1"/>
    <col min="9" max="9" width="24.7109375" style="1118" customWidth="1"/>
    <col min="10" max="257" width="11.42578125" style="1118"/>
    <col min="258" max="259" width="22.28515625" style="1118" customWidth="1"/>
    <col min="260" max="260" width="19.42578125" style="1118" customWidth="1"/>
    <col min="261" max="262" width="23.28515625" style="1118" customWidth="1"/>
    <col min="263" max="263" width="25.28515625" style="1118" customWidth="1"/>
    <col min="264" max="264" width="25" style="1118" customWidth="1"/>
    <col min="265" max="265" width="24.7109375" style="1118" customWidth="1"/>
    <col min="266" max="513" width="11.42578125" style="1118"/>
    <col min="514" max="515" width="22.28515625" style="1118" customWidth="1"/>
    <col min="516" max="516" width="19.42578125" style="1118" customWidth="1"/>
    <col min="517" max="518" width="23.28515625" style="1118" customWidth="1"/>
    <col min="519" max="519" width="25.28515625" style="1118" customWidth="1"/>
    <col min="520" max="520" width="25" style="1118" customWidth="1"/>
    <col min="521" max="521" width="24.7109375" style="1118" customWidth="1"/>
    <col min="522" max="769" width="11.42578125" style="1118"/>
    <col min="770" max="771" width="22.28515625" style="1118" customWidth="1"/>
    <col min="772" max="772" width="19.42578125" style="1118" customWidth="1"/>
    <col min="773" max="774" width="23.28515625" style="1118" customWidth="1"/>
    <col min="775" max="775" width="25.28515625" style="1118" customWidth="1"/>
    <col min="776" max="776" width="25" style="1118" customWidth="1"/>
    <col min="777" max="777" width="24.7109375" style="1118" customWidth="1"/>
    <col min="778" max="1025" width="11.42578125" style="1118"/>
    <col min="1026" max="1027" width="22.28515625" style="1118" customWidth="1"/>
    <col min="1028" max="1028" width="19.42578125" style="1118" customWidth="1"/>
    <col min="1029" max="1030" width="23.28515625" style="1118" customWidth="1"/>
    <col min="1031" max="1031" width="25.28515625" style="1118" customWidth="1"/>
    <col min="1032" max="1032" width="25" style="1118" customWidth="1"/>
    <col min="1033" max="1033" width="24.7109375" style="1118" customWidth="1"/>
    <col min="1034" max="1281" width="11.42578125" style="1118"/>
    <col min="1282" max="1283" width="22.28515625" style="1118" customWidth="1"/>
    <col min="1284" max="1284" width="19.42578125" style="1118" customWidth="1"/>
    <col min="1285" max="1286" width="23.28515625" style="1118" customWidth="1"/>
    <col min="1287" max="1287" width="25.28515625" style="1118" customWidth="1"/>
    <col min="1288" max="1288" width="25" style="1118" customWidth="1"/>
    <col min="1289" max="1289" width="24.7109375" style="1118" customWidth="1"/>
    <col min="1290" max="1537" width="11.42578125" style="1118"/>
    <col min="1538" max="1539" width="22.28515625" style="1118" customWidth="1"/>
    <col min="1540" max="1540" width="19.42578125" style="1118" customWidth="1"/>
    <col min="1541" max="1542" width="23.28515625" style="1118" customWidth="1"/>
    <col min="1543" max="1543" width="25.28515625" style="1118" customWidth="1"/>
    <col min="1544" max="1544" width="25" style="1118" customWidth="1"/>
    <col min="1545" max="1545" width="24.7109375" style="1118" customWidth="1"/>
    <col min="1546" max="1793" width="11.42578125" style="1118"/>
    <col min="1794" max="1795" width="22.28515625" style="1118" customWidth="1"/>
    <col min="1796" max="1796" width="19.42578125" style="1118" customWidth="1"/>
    <col min="1797" max="1798" width="23.28515625" style="1118" customWidth="1"/>
    <col min="1799" max="1799" width="25.28515625" style="1118" customWidth="1"/>
    <col min="1800" max="1800" width="25" style="1118" customWidth="1"/>
    <col min="1801" max="1801" width="24.7109375" style="1118" customWidth="1"/>
    <col min="1802" max="2049" width="11.42578125" style="1118"/>
    <col min="2050" max="2051" width="22.28515625" style="1118" customWidth="1"/>
    <col min="2052" max="2052" width="19.42578125" style="1118" customWidth="1"/>
    <col min="2053" max="2054" width="23.28515625" style="1118" customWidth="1"/>
    <col min="2055" max="2055" width="25.28515625" style="1118" customWidth="1"/>
    <col min="2056" max="2056" width="25" style="1118" customWidth="1"/>
    <col min="2057" max="2057" width="24.7109375" style="1118" customWidth="1"/>
    <col min="2058" max="2305" width="11.42578125" style="1118"/>
    <col min="2306" max="2307" width="22.28515625" style="1118" customWidth="1"/>
    <col min="2308" max="2308" width="19.42578125" style="1118" customWidth="1"/>
    <col min="2309" max="2310" width="23.28515625" style="1118" customWidth="1"/>
    <col min="2311" max="2311" width="25.28515625" style="1118" customWidth="1"/>
    <col min="2312" max="2312" width="25" style="1118" customWidth="1"/>
    <col min="2313" max="2313" width="24.7109375" style="1118" customWidth="1"/>
    <col min="2314" max="2561" width="11.42578125" style="1118"/>
    <col min="2562" max="2563" width="22.28515625" style="1118" customWidth="1"/>
    <col min="2564" max="2564" width="19.42578125" style="1118" customWidth="1"/>
    <col min="2565" max="2566" width="23.28515625" style="1118" customWidth="1"/>
    <col min="2567" max="2567" width="25.28515625" style="1118" customWidth="1"/>
    <col min="2568" max="2568" width="25" style="1118" customWidth="1"/>
    <col min="2569" max="2569" width="24.7109375" style="1118" customWidth="1"/>
    <col min="2570" max="2817" width="11.42578125" style="1118"/>
    <col min="2818" max="2819" width="22.28515625" style="1118" customWidth="1"/>
    <col min="2820" max="2820" width="19.42578125" style="1118" customWidth="1"/>
    <col min="2821" max="2822" width="23.28515625" style="1118" customWidth="1"/>
    <col min="2823" max="2823" width="25.28515625" style="1118" customWidth="1"/>
    <col min="2824" max="2824" width="25" style="1118" customWidth="1"/>
    <col min="2825" max="2825" width="24.7109375" style="1118" customWidth="1"/>
    <col min="2826" max="3073" width="11.42578125" style="1118"/>
    <col min="3074" max="3075" width="22.28515625" style="1118" customWidth="1"/>
    <col min="3076" max="3076" width="19.42578125" style="1118" customWidth="1"/>
    <col min="3077" max="3078" width="23.28515625" style="1118" customWidth="1"/>
    <col min="3079" max="3079" width="25.28515625" style="1118" customWidth="1"/>
    <col min="3080" max="3080" width="25" style="1118" customWidth="1"/>
    <col min="3081" max="3081" width="24.7109375" style="1118" customWidth="1"/>
    <col min="3082" max="3329" width="11.42578125" style="1118"/>
    <col min="3330" max="3331" width="22.28515625" style="1118" customWidth="1"/>
    <col min="3332" max="3332" width="19.42578125" style="1118" customWidth="1"/>
    <col min="3333" max="3334" width="23.28515625" style="1118" customWidth="1"/>
    <col min="3335" max="3335" width="25.28515625" style="1118" customWidth="1"/>
    <col min="3336" max="3336" width="25" style="1118" customWidth="1"/>
    <col min="3337" max="3337" width="24.7109375" style="1118" customWidth="1"/>
    <col min="3338" max="3585" width="11.42578125" style="1118"/>
    <col min="3586" max="3587" width="22.28515625" style="1118" customWidth="1"/>
    <col min="3588" max="3588" width="19.42578125" style="1118" customWidth="1"/>
    <col min="3589" max="3590" width="23.28515625" style="1118" customWidth="1"/>
    <col min="3591" max="3591" width="25.28515625" style="1118" customWidth="1"/>
    <col min="3592" max="3592" width="25" style="1118" customWidth="1"/>
    <col min="3593" max="3593" width="24.7109375" style="1118" customWidth="1"/>
    <col min="3594" max="3841" width="11.42578125" style="1118"/>
    <col min="3842" max="3843" width="22.28515625" style="1118" customWidth="1"/>
    <col min="3844" max="3844" width="19.42578125" style="1118" customWidth="1"/>
    <col min="3845" max="3846" width="23.28515625" style="1118" customWidth="1"/>
    <col min="3847" max="3847" width="25.28515625" style="1118" customWidth="1"/>
    <col min="3848" max="3848" width="25" style="1118" customWidth="1"/>
    <col min="3849" max="3849" width="24.7109375" style="1118" customWidth="1"/>
    <col min="3850" max="4097" width="11.42578125" style="1118"/>
    <col min="4098" max="4099" width="22.28515625" style="1118" customWidth="1"/>
    <col min="4100" max="4100" width="19.42578125" style="1118" customWidth="1"/>
    <col min="4101" max="4102" width="23.28515625" style="1118" customWidth="1"/>
    <col min="4103" max="4103" width="25.28515625" style="1118" customWidth="1"/>
    <col min="4104" max="4104" width="25" style="1118" customWidth="1"/>
    <col min="4105" max="4105" width="24.7109375" style="1118" customWidth="1"/>
    <col min="4106" max="4353" width="11.42578125" style="1118"/>
    <col min="4354" max="4355" width="22.28515625" style="1118" customWidth="1"/>
    <col min="4356" max="4356" width="19.42578125" style="1118" customWidth="1"/>
    <col min="4357" max="4358" width="23.28515625" style="1118" customWidth="1"/>
    <col min="4359" max="4359" width="25.28515625" style="1118" customWidth="1"/>
    <col min="4360" max="4360" width="25" style="1118" customWidth="1"/>
    <col min="4361" max="4361" width="24.7109375" style="1118" customWidth="1"/>
    <col min="4362" max="4609" width="11.42578125" style="1118"/>
    <col min="4610" max="4611" width="22.28515625" style="1118" customWidth="1"/>
    <col min="4612" max="4612" width="19.42578125" style="1118" customWidth="1"/>
    <col min="4613" max="4614" width="23.28515625" style="1118" customWidth="1"/>
    <col min="4615" max="4615" width="25.28515625" style="1118" customWidth="1"/>
    <col min="4616" max="4616" width="25" style="1118" customWidth="1"/>
    <col min="4617" max="4617" width="24.7109375" style="1118" customWidth="1"/>
    <col min="4618" max="4865" width="11.42578125" style="1118"/>
    <col min="4866" max="4867" width="22.28515625" style="1118" customWidth="1"/>
    <col min="4868" max="4868" width="19.42578125" style="1118" customWidth="1"/>
    <col min="4869" max="4870" width="23.28515625" style="1118" customWidth="1"/>
    <col min="4871" max="4871" width="25.28515625" style="1118" customWidth="1"/>
    <col min="4872" max="4872" width="25" style="1118" customWidth="1"/>
    <col min="4873" max="4873" width="24.7109375" style="1118" customWidth="1"/>
    <col min="4874" max="5121" width="11.42578125" style="1118"/>
    <col min="5122" max="5123" width="22.28515625" style="1118" customWidth="1"/>
    <col min="5124" max="5124" width="19.42578125" style="1118" customWidth="1"/>
    <col min="5125" max="5126" width="23.28515625" style="1118" customWidth="1"/>
    <col min="5127" max="5127" width="25.28515625" style="1118" customWidth="1"/>
    <col min="5128" max="5128" width="25" style="1118" customWidth="1"/>
    <col min="5129" max="5129" width="24.7109375" style="1118" customWidth="1"/>
    <col min="5130" max="5377" width="11.42578125" style="1118"/>
    <col min="5378" max="5379" width="22.28515625" style="1118" customWidth="1"/>
    <col min="5380" max="5380" width="19.42578125" style="1118" customWidth="1"/>
    <col min="5381" max="5382" width="23.28515625" style="1118" customWidth="1"/>
    <col min="5383" max="5383" width="25.28515625" style="1118" customWidth="1"/>
    <col min="5384" max="5384" width="25" style="1118" customWidth="1"/>
    <col min="5385" max="5385" width="24.7109375" style="1118" customWidth="1"/>
    <col min="5386" max="5633" width="11.42578125" style="1118"/>
    <col min="5634" max="5635" width="22.28515625" style="1118" customWidth="1"/>
    <col min="5636" max="5636" width="19.42578125" style="1118" customWidth="1"/>
    <col min="5637" max="5638" width="23.28515625" style="1118" customWidth="1"/>
    <col min="5639" max="5639" width="25.28515625" style="1118" customWidth="1"/>
    <col min="5640" max="5640" width="25" style="1118" customWidth="1"/>
    <col min="5641" max="5641" width="24.7109375" style="1118" customWidth="1"/>
    <col min="5642" max="5889" width="11.42578125" style="1118"/>
    <col min="5890" max="5891" width="22.28515625" style="1118" customWidth="1"/>
    <col min="5892" max="5892" width="19.42578125" style="1118" customWidth="1"/>
    <col min="5893" max="5894" width="23.28515625" style="1118" customWidth="1"/>
    <col min="5895" max="5895" width="25.28515625" style="1118" customWidth="1"/>
    <col min="5896" max="5896" width="25" style="1118" customWidth="1"/>
    <col min="5897" max="5897" width="24.7109375" style="1118" customWidth="1"/>
    <col min="5898" max="6145" width="11.42578125" style="1118"/>
    <col min="6146" max="6147" width="22.28515625" style="1118" customWidth="1"/>
    <col min="6148" max="6148" width="19.42578125" style="1118" customWidth="1"/>
    <col min="6149" max="6150" width="23.28515625" style="1118" customWidth="1"/>
    <col min="6151" max="6151" width="25.28515625" style="1118" customWidth="1"/>
    <col min="6152" max="6152" width="25" style="1118" customWidth="1"/>
    <col min="6153" max="6153" width="24.7109375" style="1118" customWidth="1"/>
    <col min="6154" max="6401" width="11.42578125" style="1118"/>
    <col min="6402" max="6403" width="22.28515625" style="1118" customWidth="1"/>
    <col min="6404" max="6404" width="19.42578125" style="1118" customWidth="1"/>
    <col min="6405" max="6406" width="23.28515625" style="1118" customWidth="1"/>
    <col min="6407" max="6407" width="25.28515625" style="1118" customWidth="1"/>
    <col min="6408" max="6408" width="25" style="1118" customWidth="1"/>
    <col min="6409" max="6409" width="24.7109375" style="1118" customWidth="1"/>
    <col min="6410" max="6657" width="11.42578125" style="1118"/>
    <col min="6658" max="6659" width="22.28515625" style="1118" customWidth="1"/>
    <col min="6660" max="6660" width="19.42578125" style="1118" customWidth="1"/>
    <col min="6661" max="6662" width="23.28515625" style="1118" customWidth="1"/>
    <col min="6663" max="6663" width="25.28515625" style="1118" customWidth="1"/>
    <col min="6664" max="6664" width="25" style="1118" customWidth="1"/>
    <col min="6665" max="6665" width="24.7109375" style="1118" customWidth="1"/>
    <col min="6666" max="6913" width="11.42578125" style="1118"/>
    <col min="6914" max="6915" width="22.28515625" style="1118" customWidth="1"/>
    <col min="6916" max="6916" width="19.42578125" style="1118" customWidth="1"/>
    <col min="6917" max="6918" width="23.28515625" style="1118" customWidth="1"/>
    <col min="6919" max="6919" width="25.28515625" style="1118" customWidth="1"/>
    <col min="6920" max="6920" width="25" style="1118" customWidth="1"/>
    <col min="6921" max="6921" width="24.7109375" style="1118" customWidth="1"/>
    <col min="6922" max="7169" width="11.42578125" style="1118"/>
    <col min="7170" max="7171" width="22.28515625" style="1118" customWidth="1"/>
    <col min="7172" max="7172" width="19.42578125" style="1118" customWidth="1"/>
    <col min="7173" max="7174" width="23.28515625" style="1118" customWidth="1"/>
    <col min="7175" max="7175" width="25.28515625" style="1118" customWidth="1"/>
    <col min="7176" max="7176" width="25" style="1118" customWidth="1"/>
    <col min="7177" max="7177" width="24.7109375" style="1118" customWidth="1"/>
    <col min="7178" max="7425" width="11.42578125" style="1118"/>
    <col min="7426" max="7427" width="22.28515625" style="1118" customWidth="1"/>
    <col min="7428" max="7428" width="19.42578125" style="1118" customWidth="1"/>
    <col min="7429" max="7430" width="23.28515625" style="1118" customWidth="1"/>
    <col min="7431" max="7431" width="25.28515625" style="1118" customWidth="1"/>
    <col min="7432" max="7432" width="25" style="1118" customWidth="1"/>
    <col min="7433" max="7433" width="24.7109375" style="1118" customWidth="1"/>
    <col min="7434" max="7681" width="11.42578125" style="1118"/>
    <col min="7682" max="7683" width="22.28515625" style="1118" customWidth="1"/>
    <col min="7684" max="7684" width="19.42578125" style="1118" customWidth="1"/>
    <col min="7685" max="7686" width="23.28515625" style="1118" customWidth="1"/>
    <col min="7687" max="7687" width="25.28515625" style="1118" customWidth="1"/>
    <col min="7688" max="7688" width="25" style="1118" customWidth="1"/>
    <col min="7689" max="7689" width="24.7109375" style="1118" customWidth="1"/>
    <col min="7690" max="7937" width="11.42578125" style="1118"/>
    <col min="7938" max="7939" width="22.28515625" style="1118" customWidth="1"/>
    <col min="7940" max="7940" width="19.42578125" style="1118" customWidth="1"/>
    <col min="7941" max="7942" width="23.28515625" style="1118" customWidth="1"/>
    <col min="7943" max="7943" width="25.28515625" style="1118" customWidth="1"/>
    <col min="7944" max="7944" width="25" style="1118" customWidth="1"/>
    <col min="7945" max="7945" width="24.7109375" style="1118" customWidth="1"/>
    <col min="7946" max="8193" width="11.42578125" style="1118"/>
    <col min="8194" max="8195" width="22.28515625" style="1118" customWidth="1"/>
    <col min="8196" max="8196" width="19.42578125" style="1118" customWidth="1"/>
    <col min="8197" max="8198" width="23.28515625" style="1118" customWidth="1"/>
    <col min="8199" max="8199" width="25.28515625" style="1118" customWidth="1"/>
    <col min="8200" max="8200" width="25" style="1118" customWidth="1"/>
    <col min="8201" max="8201" width="24.7109375" style="1118" customWidth="1"/>
    <col min="8202" max="8449" width="11.42578125" style="1118"/>
    <col min="8450" max="8451" width="22.28515625" style="1118" customWidth="1"/>
    <col min="8452" max="8452" width="19.42578125" style="1118" customWidth="1"/>
    <col min="8453" max="8454" width="23.28515625" style="1118" customWidth="1"/>
    <col min="8455" max="8455" width="25.28515625" style="1118" customWidth="1"/>
    <col min="8456" max="8456" width="25" style="1118" customWidth="1"/>
    <col min="8457" max="8457" width="24.7109375" style="1118" customWidth="1"/>
    <col min="8458" max="8705" width="11.42578125" style="1118"/>
    <col min="8706" max="8707" width="22.28515625" style="1118" customWidth="1"/>
    <col min="8708" max="8708" width="19.42578125" style="1118" customWidth="1"/>
    <col min="8709" max="8710" width="23.28515625" style="1118" customWidth="1"/>
    <col min="8711" max="8711" width="25.28515625" style="1118" customWidth="1"/>
    <col min="8712" max="8712" width="25" style="1118" customWidth="1"/>
    <col min="8713" max="8713" width="24.7109375" style="1118" customWidth="1"/>
    <col min="8714" max="8961" width="11.42578125" style="1118"/>
    <col min="8962" max="8963" width="22.28515625" style="1118" customWidth="1"/>
    <col min="8964" max="8964" width="19.42578125" style="1118" customWidth="1"/>
    <col min="8965" max="8966" width="23.28515625" style="1118" customWidth="1"/>
    <col min="8967" max="8967" width="25.28515625" style="1118" customWidth="1"/>
    <col min="8968" max="8968" width="25" style="1118" customWidth="1"/>
    <col min="8969" max="8969" width="24.7109375" style="1118" customWidth="1"/>
    <col min="8970" max="9217" width="11.42578125" style="1118"/>
    <col min="9218" max="9219" width="22.28515625" style="1118" customWidth="1"/>
    <col min="9220" max="9220" width="19.42578125" style="1118" customWidth="1"/>
    <col min="9221" max="9222" width="23.28515625" style="1118" customWidth="1"/>
    <col min="9223" max="9223" width="25.28515625" style="1118" customWidth="1"/>
    <col min="9224" max="9224" width="25" style="1118" customWidth="1"/>
    <col min="9225" max="9225" width="24.7109375" style="1118" customWidth="1"/>
    <col min="9226" max="9473" width="11.42578125" style="1118"/>
    <col min="9474" max="9475" width="22.28515625" style="1118" customWidth="1"/>
    <col min="9476" max="9476" width="19.42578125" style="1118" customWidth="1"/>
    <col min="9477" max="9478" width="23.28515625" style="1118" customWidth="1"/>
    <col min="9479" max="9479" width="25.28515625" style="1118" customWidth="1"/>
    <col min="9480" max="9480" width="25" style="1118" customWidth="1"/>
    <col min="9481" max="9481" width="24.7109375" style="1118" customWidth="1"/>
    <col min="9482" max="9729" width="11.42578125" style="1118"/>
    <col min="9730" max="9731" width="22.28515625" style="1118" customWidth="1"/>
    <col min="9732" max="9732" width="19.42578125" style="1118" customWidth="1"/>
    <col min="9733" max="9734" width="23.28515625" style="1118" customWidth="1"/>
    <col min="9735" max="9735" width="25.28515625" style="1118" customWidth="1"/>
    <col min="9736" max="9736" width="25" style="1118" customWidth="1"/>
    <col min="9737" max="9737" width="24.7109375" style="1118" customWidth="1"/>
    <col min="9738" max="9985" width="11.42578125" style="1118"/>
    <col min="9986" max="9987" width="22.28515625" style="1118" customWidth="1"/>
    <col min="9988" max="9988" width="19.42578125" style="1118" customWidth="1"/>
    <col min="9989" max="9990" width="23.28515625" style="1118" customWidth="1"/>
    <col min="9991" max="9991" width="25.28515625" style="1118" customWidth="1"/>
    <col min="9992" max="9992" width="25" style="1118" customWidth="1"/>
    <col min="9993" max="9993" width="24.7109375" style="1118" customWidth="1"/>
    <col min="9994" max="10241" width="11.42578125" style="1118"/>
    <col min="10242" max="10243" width="22.28515625" style="1118" customWidth="1"/>
    <col min="10244" max="10244" width="19.42578125" style="1118" customWidth="1"/>
    <col min="10245" max="10246" width="23.28515625" style="1118" customWidth="1"/>
    <col min="10247" max="10247" width="25.28515625" style="1118" customWidth="1"/>
    <col min="10248" max="10248" width="25" style="1118" customWidth="1"/>
    <col min="10249" max="10249" width="24.7109375" style="1118" customWidth="1"/>
    <col min="10250" max="10497" width="11.42578125" style="1118"/>
    <col min="10498" max="10499" width="22.28515625" style="1118" customWidth="1"/>
    <col min="10500" max="10500" width="19.42578125" style="1118" customWidth="1"/>
    <col min="10501" max="10502" width="23.28515625" style="1118" customWidth="1"/>
    <col min="10503" max="10503" width="25.28515625" style="1118" customWidth="1"/>
    <col min="10504" max="10504" width="25" style="1118" customWidth="1"/>
    <col min="10505" max="10505" width="24.7109375" style="1118" customWidth="1"/>
    <col min="10506" max="10753" width="11.42578125" style="1118"/>
    <col min="10754" max="10755" width="22.28515625" style="1118" customWidth="1"/>
    <col min="10756" max="10756" width="19.42578125" style="1118" customWidth="1"/>
    <col min="10757" max="10758" width="23.28515625" style="1118" customWidth="1"/>
    <col min="10759" max="10759" width="25.28515625" style="1118" customWidth="1"/>
    <col min="10760" max="10760" width="25" style="1118" customWidth="1"/>
    <col min="10761" max="10761" width="24.7109375" style="1118" customWidth="1"/>
    <col min="10762" max="11009" width="11.42578125" style="1118"/>
    <col min="11010" max="11011" width="22.28515625" style="1118" customWidth="1"/>
    <col min="11012" max="11012" width="19.42578125" style="1118" customWidth="1"/>
    <col min="11013" max="11014" width="23.28515625" style="1118" customWidth="1"/>
    <col min="11015" max="11015" width="25.28515625" style="1118" customWidth="1"/>
    <col min="11016" max="11016" width="25" style="1118" customWidth="1"/>
    <col min="11017" max="11017" width="24.7109375" style="1118" customWidth="1"/>
    <col min="11018" max="11265" width="11.42578125" style="1118"/>
    <col min="11266" max="11267" width="22.28515625" style="1118" customWidth="1"/>
    <col min="11268" max="11268" width="19.42578125" style="1118" customWidth="1"/>
    <col min="11269" max="11270" width="23.28515625" style="1118" customWidth="1"/>
    <col min="11271" max="11271" width="25.28515625" style="1118" customWidth="1"/>
    <col min="11272" max="11272" width="25" style="1118" customWidth="1"/>
    <col min="11273" max="11273" width="24.7109375" style="1118" customWidth="1"/>
    <col min="11274" max="11521" width="11.42578125" style="1118"/>
    <col min="11522" max="11523" width="22.28515625" style="1118" customWidth="1"/>
    <col min="11524" max="11524" width="19.42578125" style="1118" customWidth="1"/>
    <col min="11525" max="11526" width="23.28515625" style="1118" customWidth="1"/>
    <col min="11527" max="11527" width="25.28515625" style="1118" customWidth="1"/>
    <col min="11528" max="11528" width="25" style="1118" customWidth="1"/>
    <col min="11529" max="11529" width="24.7109375" style="1118" customWidth="1"/>
    <col min="11530" max="11777" width="11.42578125" style="1118"/>
    <col min="11778" max="11779" width="22.28515625" style="1118" customWidth="1"/>
    <col min="11780" max="11780" width="19.42578125" style="1118" customWidth="1"/>
    <col min="11781" max="11782" width="23.28515625" style="1118" customWidth="1"/>
    <col min="11783" max="11783" width="25.28515625" style="1118" customWidth="1"/>
    <col min="11784" max="11784" width="25" style="1118" customWidth="1"/>
    <col min="11785" max="11785" width="24.7109375" style="1118" customWidth="1"/>
    <col min="11786" max="12033" width="11.42578125" style="1118"/>
    <col min="12034" max="12035" width="22.28515625" style="1118" customWidth="1"/>
    <col min="12036" max="12036" width="19.42578125" style="1118" customWidth="1"/>
    <col min="12037" max="12038" width="23.28515625" style="1118" customWidth="1"/>
    <col min="12039" max="12039" width="25.28515625" style="1118" customWidth="1"/>
    <col min="12040" max="12040" width="25" style="1118" customWidth="1"/>
    <col min="12041" max="12041" width="24.7109375" style="1118" customWidth="1"/>
    <col min="12042" max="12289" width="11.42578125" style="1118"/>
    <col min="12290" max="12291" width="22.28515625" style="1118" customWidth="1"/>
    <col min="12292" max="12292" width="19.42578125" style="1118" customWidth="1"/>
    <col min="12293" max="12294" width="23.28515625" style="1118" customWidth="1"/>
    <col min="12295" max="12295" width="25.28515625" style="1118" customWidth="1"/>
    <col min="12296" max="12296" width="25" style="1118" customWidth="1"/>
    <col min="12297" max="12297" width="24.7109375" style="1118" customWidth="1"/>
    <col min="12298" max="12545" width="11.42578125" style="1118"/>
    <col min="12546" max="12547" width="22.28515625" style="1118" customWidth="1"/>
    <col min="12548" max="12548" width="19.42578125" style="1118" customWidth="1"/>
    <col min="12549" max="12550" width="23.28515625" style="1118" customWidth="1"/>
    <col min="12551" max="12551" width="25.28515625" style="1118" customWidth="1"/>
    <col min="12552" max="12552" width="25" style="1118" customWidth="1"/>
    <col min="12553" max="12553" width="24.7109375" style="1118" customWidth="1"/>
    <col min="12554" max="12801" width="11.42578125" style="1118"/>
    <col min="12802" max="12803" width="22.28515625" style="1118" customWidth="1"/>
    <col min="12804" max="12804" width="19.42578125" style="1118" customWidth="1"/>
    <col min="12805" max="12806" width="23.28515625" style="1118" customWidth="1"/>
    <col min="12807" max="12807" width="25.28515625" style="1118" customWidth="1"/>
    <col min="12808" max="12808" width="25" style="1118" customWidth="1"/>
    <col min="12809" max="12809" width="24.7109375" style="1118" customWidth="1"/>
    <col min="12810" max="13057" width="11.42578125" style="1118"/>
    <col min="13058" max="13059" width="22.28515625" style="1118" customWidth="1"/>
    <col min="13060" max="13060" width="19.42578125" style="1118" customWidth="1"/>
    <col min="13061" max="13062" width="23.28515625" style="1118" customWidth="1"/>
    <col min="13063" max="13063" width="25.28515625" style="1118" customWidth="1"/>
    <col min="13064" max="13064" width="25" style="1118" customWidth="1"/>
    <col min="13065" max="13065" width="24.7109375" style="1118" customWidth="1"/>
    <col min="13066" max="13313" width="11.42578125" style="1118"/>
    <col min="13314" max="13315" width="22.28515625" style="1118" customWidth="1"/>
    <col min="13316" max="13316" width="19.42578125" style="1118" customWidth="1"/>
    <col min="13317" max="13318" width="23.28515625" style="1118" customWidth="1"/>
    <col min="13319" max="13319" width="25.28515625" style="1118" customWidth="1"/>
    <col min="13320" max="13320" width="25" style="1118" customWidth="1"/>
    <col min="13321" max="13321" width="24.7109375" style="1118" customWidth="1"/>
    <col min="13322" max="13569" width="11.42578125" style="1118"/>
    <col min="13570" max="13571" width="22.28515625" style="1118" customWidth="1"/>
    <col min="13572" max="13572" width="19.42578125" style="1118" customWidth="1"/>
    <col min="13573" max="13574" width="23.28515625" style="1118" customWidth="1"/>
    <col min="13575" max="13575" width="25.28515625" style="1118" customWidth="1"/>
    <col min="13576" max="13576" width="25" style="1118" customWidth="1"/>
    <col min="13577" max="13577" width="24.7109375" style="1118" customWidth="1"/>
    <col min="13578" max="13825" width="11.42578125" style="1118"/>
    <col min="13826" max="13827" width="22.28515625" style="1118" customWidth="1"/>
    <col min="13828" max="13828" width="19.42578125" style="1118" customWidth="1"/>
    <col min="13829" max="13830" width="23.28515625" style="1118" customWidth="1"/>
    <col min="13831" max="13831" width="25.28515625" style="1118" customWidth="1"/>
    <col min="13832" max="13832" width="25" style="1118" customWidth="1"/>
    <col min="13833" max="13833" width="24.7109375" style="1118" customWidth="1"/>
    <col min="13834" max="14081" width="11.42578125" style="1118"/>
    <col min="14082" max="14083" width="22.28515625" style="1118" customWidth="1"/>
    <col min="14084" max="14084" width="19.42578125" style="1118" customWidth="1"/>
    <col min="14085" max="14086" width="23.28515625" style="1118" customWidth="1"/>
    <col min="14087" max="14087" width="25.28515625" style="1118" customWidth="1"/>
    <col min="14088" max="14088" width="25" style="1118" customWidth="1"/>
    <col min="14089" max="14089" width="24.7109375" style="1118" customWidth="1"/>
    <col min="14090" max="14337" width="11.42578125" style="1118"/>
    <col min="14338" max="14339" width="22.28515625" style="1118" customWidth="1"/>
    <col min="14340" max="14340" width="19.42578125" style="1118" customWidth="1"/>
    <col min="14341" max="14342" width="23.28515625" style="1118" customWidth="1"/>
    <col min="14343" max="14343" width="25.28515625" style="1118" customWidth="1"/>
    <col min="14344" max="14344" width="25" style="1118" customWidth="1"/>
    <col min="14345" max="14345" width="24.7109375" style="1118" customWidth="1"/>
    <col min="14346" max="14593" width="11.42578125" style="1118"/>
    <col min="14594" max="14595" width="22.28515625" style="1118" customWidth="1"/>
    <col min="14596" max="14596" width="19.42578125" style="1118" customWidth="1"/>
    <col min="14597" max="14598" width="23.28515625" style="1118" customWidth="1"/>
    <col min="14599" max="14599" width="25.28515625" style="1118" customWidth="1"/>
    <col min="14600" max="14600" width="25" style="1118" customWidth="1"/>
    <col min="14601" max="14601" width="24.7109375" style="1118" customWidth="1"/>
    <col min="14602" max="14849" width="11.42578125" style="1118"/>
    <col min="14850" max="14851" width="22.28515625" style="1118" customWidth="1"/>
    <col min="14852" max="14852" width="19.42578125" style="1118" customWidth="1"/>
    <col min="14853" max="14854" width="23.28515625" style="1118" customWidth="1"/>
    <col min="14855" max="14855" width="25.28515625" style="1118" customWidth="1"/>
    <col min="14856" max="14856" width="25" style="1118" customWidth="1"/>
    <col min="14857" max="14857" width="24.7109375" style="1118" customWidth="1"/>
    <col min="14858" max="15105" width="11.42578125" style="1118"/>
    <col min="15106" max="15107" width="22.28515625" style="1118" customWidth="1"/>
    <col min="15108" max="15108" width="19.42578125" style="1118" customWidth="1"/>
    <col min="15109" max="15110" width="23.28515625" style="1118" customWidth="1"/>
    <col min="15111" max="15111" width="25.28515625" style="1118" customWidth="1"/>
    <col min="15112" max="15112" width="25" style="1118" customWidth="1"/>
    <col min="15113" max="15113" width="24.7109375" style="1118" customWidth="1"/>
    <col min="15114" max="15361" width="11.42578125" style="1118"/>
    <col min="15362" max="15363" width="22.28515625" style="1118" customWidth="1"/>
    <col min="15364" max="15364" width="19.42578125" style="1118" customWidth="1"/>
    <col min="15365" max="15366" width="23.28515625" style="1118" customWidth="1"/>
    <col min="15367" max="15367" width="25.28515625" style="1118" customWidth="1"/>
    <col min="15368" max="15368" width="25" style="1118" customWidth="1"/>
    <col min="15369" max="15369" width="24.7109375" style="1118" customWidth="1"/>
    <col min="15370" max="15617" width="11.42578125" style="1118"/>
    <col min="15618" max="15619" width="22.28515625" style="1118" customWidth="1"/>
    <col min="15620" max="15620" width="19.42578125" style="1118" customWidth="1"/>
    <col min="15621" max="15622" width="23.28515625" style="1118" customWidth="1"/>
    <col min="15623" max="15623" width="25.28515625" style="1118" customWidth="1"/>
    <col min="15624" max="15624" width="25" style="1118" customWidth="1"/>
    <col min="15625" max="15625" width="24.7109375" style="1118" customWidth="1"/>
    <col min="15626" max="15873" width="11.42578125" style="1118"/>
    <col min="15874" max="15875" width="22.28515625" style="1118" customWidth="1"/>
    <col min="15876" max="15876" width="19.42578125" style="1118" customWidth="1"/>
    <col min="15877" max="15878" width="23.28515625" style="1118" customWidth="1"/>
    <col min="15879" max="15879" width="25.28515625" style="1118" customWidth="1"/>
    <col min="15880" max="15880" width="25" style="1118" customWidth="1"/>
    <col min="15881" max="15881" width="24.7109375" style="1118" customWidth="1"/>
    <col min="15882" max="16129" width="11.42578125" style="1118"/>
    <col min="16130" max="16131" width="22.28515625" style="1118" customWidth="1"/>
    <col min="16132" max="16132" width="19.42578125" style="1118" customWidth="1"/>
    <col min="16133" max="16134" width="23.28515625" style="1118" customWidth="1"/>
    <col min="16135" max="16135" width="25.28515625" style="1118" customWidth="1"/>
    <col min="16136" max="16136" width="25" style="1118" customWidth="1"/>
    <col min="16137" max="16137" width="24.7109375" style="1118" customWidth="1"/>
    <col min="16138" max="16384" width="11.42578125" style="1118"/>
  </cols>
  <sheetData>
    <row r="1" spans="2:9" ht="6" customHeight="1" thickBot="1">
      <c r="B1" s="1117"/>
      <c r="C1" s="1117"/>
      <c r="D1" s="1117"/>
      <c r="E1" s="1117"/>
      <c r="F1" s="1117"/>
      <c r="G1" s="1117"/>
      <c r="H1" s="1117"/>
      <c r="I1" s="1117"/>
    </row>
    <row r="2" spans="2:9" ht="15.75" thickTop="1">
      <c r="B2" s="1686" t="s">
        <v>1648</v>
      </c>
      <c r="C2" s="1687"/>
      <c r="D2" s="1687"/>
      <c r="E2" s="1687"/>
      <c r="F2" s="1687"/>
      <c r="G2" s="1687"/>
      <c r="H2" s="1687"/>
      <c r="I2" s="1688"/>
    </row>
    <row r="3" spans="2:9" ht="6.75" customHeight="1">
      <c r="B3" s="1689"/>
      <c r="C3" s="1690"/>
      <c r="D3" s="1690"/>
      <c r="E3" s="1690"/>
      <c r="F3" s="1690"/>
      <c r="G3" s="1690"/>
      <c r="H3" s="1690"/>
      <c r="I3" s="1691"/>
    </row>
    <row r="4" spans="2:9">
      <c r="B4" s="1689" t="s">
        <v>68</v>
      </c>
      <c r="C4" s="1690"/>
      <c r="D4" s="1690"/>
      <c r="E4" s="1690"/>
      <c r="F4" s="1690"/>
      <c r="G4" s="1690"/>
      <c r="H4" s="1690"/>
      <c r="I4" s="1691"/>
    </row>
    <row r="5" spans="2:9">
      <c r="B5" s="1692" t="s">
        <v>1373</v>
      </c>
      <c r="C5" s="1693"/>
      <c r="D5" s="1693"/>
      <c r="E5" s="1693"/>
      <c r="F5" s="1693"/>
      <c r="G5" s="1693"/>
      <c r="H5" s="1693"/>
      <c r="I5" s="1694"/>
    </row>
    <row r="6" spans="2:9">
      <c r="B6" s="1119" t="s">
        <v>2168</v>
      </c>
      <c r="C6" s="1120"/>
      <c r="D6" s="1120"/>
      <c r="E6" s="1120"/>
      <c r="F6" s="1120"/>
      <c r="G6" s="1120"/>
      <c r="H6" s="1695" t="s">
        <v>1837</v>
      </c>
      <c r="I6" s="1696"/>
    </row>
    <row r="7" spans="2:9" ht="15.75" thickBot="1">
      <c r="B7" s="1121"/>
      <c r="C7" s="1122"/>
      <c r="D7" s="1122"/>
      <c r="E7" s="1122"/>
      <c r="F7" s="1122"/>
      <c r="G7" s="1122"/>
      <c r="H7" s="1122"/>
      <c r="I7" s="1123"/>
    </row>
    <row r="8" spans="2:9" ht="16.5" thickTop="1" thickBot="1">
      <c r="B8" s="1124"/>
      <c r="C8" s="1124"/>
      <c r="D8" s="1124"/>
      <c r="E8" s="1124"/>
      <c r="F8" s="1124"/>
      <c r="G8" s="1125"/>
      <c r="H8" s="1125"/>
      <c r="I8" s="1125"/>
    </row>
    <row r="9" spans="2:9" ht="24.75" customHeight="1" thickTop="1">
      <c r="B9" s="1686" t="s">
        <v>1820</v>
      </c>
      <c r="C9" s="1687"/>
      <c r="D9" s="1687"/>
      <c r="E9" s="1687"/>
      <c r="F9" s="1687"/>
      <c r="G9" s="1699" t="s">
        <v>1821</v>
      </c>
      <c r="H9" s="1699" t="s">
        <v>1822</v>
      </c>
      <c r="I9" s="1701" t="s">
        <v>1823</v>
      </c>
    </row>
    <row r="10" spans="2:9" ht="21" customHeight="1" thickBot="1">
      <c r="B10" s="1697"/>
      <c r="C10" s="1698"/>
      <c r="D10" s="1698"/>
      <c r="E10" s="1698"/>
      <c r="F10" s="1698"/>
      <c r="G10" s="1700"/>
      <c r="H10" s="1700"/>
      <c r="I10" s="1702"/>
    </row>
    <row r="11" spans="2:9" ht="42" customHeight="1" thickTop="1" thickBot="1">
      <c r="B11" s="1126" t="s">
        <v>1824</v>
      </c>
      <c r="C11" s="1126" t="s">
        <v>1825</v>
      </c>
      <c r="D11" s="1126" t="s">
        <v>1826</v>
      </c>
      <c r="E11" s="1126" t="s">
        <v>1827</v>
      </c>
      <c r="F11" s="1126" t="s">
        <v>1828</v>
      </c>
      <c r="G11" s="1127" t="s">
        <v>1391</v>
      </c>
      <c r="H11" s="1127" t="s">
        <v>1829</v>
      </c>
      <c r="I11" s="1127" t="s">
        <v>1830</v>
      </c>
    </row>
    <row r="12" spans="2:9" ht="7.5" customHeight="1" thickTop="1" thickBot="1">
      <c r="B12" s="1128"/>
      <c r="C12" s="1128"/>
      <c r="D12" s="1128"/>
      <c r="E12" s="1128"/>
      <c r="F12" s="1128"/>
      <c r="G12" s="1128"/>
      <c r="H12" s="1128"/>
      <c r="I12" s="1128"/>
    </row>
    <row r="13" spans="2:9" ht="22.5" customHeight="1" thickTop="1" thickBot="1">
      <c r="B13" s="1703" t="s">
        <v>1831</v>
      </c>
      <c r="C13" s="1704"/>
      <c r="D13" s="1704"/>
      <c r="E13" s="1704"/>
      <c r="F13" s="1704"/>
      <c r="G13" s="1704"/>
      <c r="H13" s="1704"/>
      <c r="I13" s="1705"/>
    </row>
    <row r="14" spans="2:9" ht="19.5" customHeight="1" thickTop="1">
      <c r="B14" s="1683" t="s">
        <v>1838</v>
      </c>
      <c r="C14" s="1684"/>
      <c r="D14" s="1684"/>
      <c r="E14" s="1684"/>
      <c r="F14" s="1684"/>
      <c r="G14" s="1684"/>
      <c r="H14" s="1684"/>
      <c r="I14" s="1685"/>
    </row>
    <row r="15" spans="2:9">
      <c r="B15" s="1129"/>
      <c r="C15" s="1130"/>
      <c r="D15" s="1131"/>
      <c r="E15" s="1131"/>
      <c r="F15" s="1131"/>
      <c r="G15" s="1132"/>
      <c r="H15" s="1132"/>
      <c r="I15" s="1132"/>
    </row>
    <row r="16" spans="2:9">
      <c r="B16" s="1129"/>
      <c r="C16" s="1130"/>
      <c r="D16" s="1131"/>
      <c r="E16" s="1131"/>
      <c r="F16" s="1131"/>
      <c r="G16" s="1132"/>
      <c r="H16" s="1132"/>
      <c r="I16" s="1132"/>
    </row>
    <row r="17" spans="2:9">
      <c r="B17" s="1133"/>
      <c r="C17" s="1134"/>
      <c r="D17" s="1131"/>
      <c r="E17" s="1131"/>
      <c r="F17" s="1131"/>
      <c r="G17" s="1132"/>
      <c r="H17" s="1132"/>
      <c r="I17" s="1132"/>
    </row>
    <row r="18" spans="2:9">
      <c r="B18" s="1129"/>
      <c r="C18" s="1130"/>
      <c r="D18" s="1131"/>
      <c r="E18" s="1131"/>
      <c r="F18" s="1131"/>
      <c r="G18" s="1132"/>
      <c r="H18" s="1132"/>
      <c r="I18" s="1132"/>
    </row>
    <row r="19" spans="2:9" ht="16.5" customHeight="1">
      <c r="B19" s="1706" t="s">
        <v>1832</v>
      </c>
      <c r="C19" s="1707"/>
      <c r="D19" s="1707"/>
      <c r="E19" s="1707"/>
      <c r="F19" s="1707"/>
      <c r="G19" s="1707"/>
      <c r="H19" s="1707"/>
      <c r="I19" s="1708"/>
    </row>
    <row r="20" spans="2:9">
      <c r="B20" s="1129"/>
      <c r="C20" s="1130"/>
      <c r="D20" s="1131"/>
      <c r="E20" s="1131"/>
      <c r="F20" s="1131"/>
      <c r="G20" s="1132"/>
      <c r="H20" s="1132"/>
      <c r="I20" s="1132"/>
    </row>
    <row r="21" spans="2:9">
      <c r="B21" s="1129"/>
      <c r="C21" s="1130"/>
      <c r="D21" s="1131"/>
      <c r="E21" s="1131"/>
      <c r="F21" s="1131"/>
      <c r="G21" s="1132"/>
      <c r="H21" s="1132"/>
      <c r="I21" s="1132"/>
    </row>
    <row r="22" spans="2:9">
      <c r="B22" s="1129"/>
      <c r="C22" s="1130"/>
      <c r="D22" s="1131"/>
      <c r="E22" s="1131"/>
      <c r="F22" s="1131"/>
      <c r="G22" s="1132"/>
      <c r="H22" s="1132"/>
      <c r="I22" s="1132"/>
    </row>
    <row r="23" spans="2:9" ht="25.5" customHeight="1">
      <c r="B23" s="1709" t="s">
        <v>1833</v>
      </c>
      <c r="C23" s="1710"/>
      <c r="D23" s="1711"/>
      <c r="E23" s="1711"/>
      <c r="F23" s="1711"/>
      <c r="G23" s="1135"/>
      <c r="H23" s="1135"/>
      <c r="I23" s="1135"/>
    </row>
    <row r="24" spans="2:9" ht="4.5" customHeight="1" thickBot="1">
      <c r="B24" s="1136"/>
      <c r="C24" s="1137"/>
      <c r="D24" s="1137"/>
      <c r="E24" s="1137"/>
      <c r="F24" s="1137"/>
      <c r="G24" s="1138"/>
      <c r="H24" s="1138"/>
      <c r="I24" s="1139"/>
    </row>
    <row r="25" spans="2:9" ht="21" customHeight="1" thickTop="1" thickBot="1">
      <c r="B25" s="1703" t="s">
        <v>1834</v>
      </c>
      <c r="C25" s="1704"/>
      <c r="D25" s="1704"/>
      <c r="E25" s="1704"/>
      <c r="F25" s="1704"/>
      <c r="G25" s="1704"/>
      <c r="H25" s="1704"/>
      <c r="I25" s="1705"/>
    </row>
    <row r="26" spans="2:9" ht="22.5" customHeight="1" thickTop="1">
      <c r="B26" s="1683" t="s">
        <v>1838</v>
      </c>
      <c r="C26" s="1684"/>
      <c r="D26" s="1684"/>
      <c r="E26" s="1684"/>
      <c r="F26" s="1684"/>
      <c r="G26" s="1684"/>
      <c r="H26" s="1684"/>
      <c r="I26" s="1685"/>
    </row>
    <row r="27" spans="2:9">
      <c r="B27" s="1129"/>
      <c r="C27" s="1130"/>
      <c r="D27" s="1131"/>
      <c r="E27" s="1131"/>
      <c r="F27" s="1131"/>
      <c r="G27" s="1132"/>
      <c r="H27" s="1132"/>
      <c r="I27" s="1140"/>
    </row>
    <row r="28" spans="2:9">
      <c r="B28" s="1129"/>
      <c r="C28" s="1130"/>
      <c r="D28" s="1131"/>
      <c r="E28" s="1131"/>
      <c r="F28" s="1131"/>
      <c r="G28" s="1132"/>
      <c r="H28" s="1132"/>
      <c r="I28" s="1140"/>
    </row>
    <row r="29" spans="2:9">
      <c r="B29" s="1129"/>
      <c r="C29" s="1130"/>
      <c r="D29" s="1131"/>
      <c r="E29" s="1131"/>
      <c r="F29" s="1131"/>
      <c r="G29" s="1132"/>
      <c r="H29" s="1132"/>
      <c r="I29" s="1140"/>
    </row>
    <row r="30" spans="2:9">
      <c r="B30" s="1129"/>
      <c r="C30" s="1130"/>
      <c r="D30" s="1131"/>
      <c r="E30" s="1131"/>
      <c r="F30" s="1131"/>
      <c r="G30" s="1132"/>
      <c r="H30" s="1132"/>
      <c r="I30" s="1140"/>
    </row>
    <row r="31" spans="2:9">
      <c r="B31" s="1706" t="s">
        <v>1832</v>
      </c>
      <c r="C31" s="1707"/>
      <c r="D31" s="1707"/>
      <c r="E31" s="1707"/>
      <c r="F31" s="1707"/>
      <c r="G31" s="1707"/>
      <c r="H31" s="1707"/>
      <c r="I31" s="1708"/>
    </row>
    <row r="32" spans="2:9">
      <c r="B32" s="1129"/>
      <c r="C32" s="1130"/>
      <c r="D32" s="1131"/>
      <c r="E32" s="1131"/>
      <c r="F32" s="1131"/>
      <c r="G32" s="1132"/>
      <c r="H32" s="1132"/>
      <c r="I32" s="1132"/>
    </row>
    <row r="33" spans="2:9">
      <c r="B33" s="1129"/>
      <c r="C33" s="1130"/>
      <c r="D33" s="1131"/>
      <c r="E33" s="1131"/>
      <c r="F33" s="1131"/>
      <c r="G33" s="1132"/>
      <c r="H33" s="1132"/>
      <c r="I33" s="1132"/>
    </row>
    <row r="34" spans="2:9">
      <c r="B34" s="1129"/>
      <c r="C34" s="1130"/>
      <c r="D34" s="1131"/>
      <c r="E34" s="1131"/>
      <c r="F34" s="1131"/>
      <c r="G34" s="1132"/>
      <c r="H34" s="1132"/>
      <c r="I34" s="1132"/>
    </row>
    <row r="35" spans="2:9">
      <c r="B35" s="1129"/>
      <c r="C35" s="1130"/>
      <c r="D35" s="1131"/>
      <c r="E35" s="1131"/>
      <c r="F35" s="1131"/>
      <c r="G35" s="1132"/>
      <c r="H35" s="1141"/>
      <c r="I35" s="1132"/>
    </row>
    <row r="36" spans="2:9" ht="23.25" customHeight="1">
      <c r="B36" s="1709" t="s">
        <v>1835</v>
      </c>
      <c r="C36" s="1710"/>
      <c r="D36" s="1711"/>
      <c r="E36" s="1711"/>
      <c r="F36" s="1711"/>
      <c r="G36" s="1142"/>
      <c r="H36" s="1142"/>
      <c r="I36" s="1143"/>
    </row>
    <row r="37" spans="2:9" ht="27.75" customHeight="1" thickBot="1">
      <c r="B37" s="1712" t="s">
        <v>1836</v>
      </c>
      <c r="C37" s="1713"/>
      <c r="D37" s="1713"/>
      <c r="E37" s="1713"/>
      <c r="F37" s="1713"/>
      <c r="G37" s="1144"/>
      <c r="H37" s="1144"/>
      <c r="I37" s="1144"/>
    </row>
    <row r="38" spans="2:9" ht="9" customHeight="1" thickTop="1">
      <c r="B38" s="1145"/>
      <c r="C38" s="1145"/>
      <c r="D38" s="1145"/>
      <c r="E38" s="1145"/>
      <c r="F38" s="1145"/>
      <c r="G38" s="1145"/>
      <c r="H38" s="1145"/>
      <c r="I38" s="1145"/>
    </row>
    <row r="39" spans="2:9" ht="15" customHeight="1">
      <c r="B39" s="1714" t="s">
        <v>78</v>
      </c>
      <c r="C39" s="1714"/>
      <c r="D39" s="1714"/>
      <c r="E39" s="1714"/>
      <c r="F39" s="1714"/>
      <c r="G39" s="1714"/>
      <c r="H39" s="1714"/>
      <c r="I39" s="1714"/>
    </row>
    <row r="40" spans="2:9" ht="15" customHeight="1">
      <c r="B40" s="1145"/>
      <c r="C40" s="1145"/>
      <c r="D40" s="1145"/>
      <c r="E40" s="1145"/>
      <c r="F40" s="1145"/>
      <c r="G40" s="1145"/>
      <c r="H40" s="1145"/>
      <c r="I40" s="1145"/>
    </row>
    <row r="41" spans="2:9" ht="15" customHeight="1">
      <c r="B41" s="1715"/>
      <c r="C41" s="1715"/>
      <c r="D41" s="1715"/>
      <c r="E41" s="1715"/>
      <c r="F41" s="1715"/>
      <c r="G41" s="1715"/>
      <c r="H41" s="1715"/>
      <c r="I41" s="1715"/>
    </row>
    <row r="42" spans="2:9">
      <c r="B42" s="1715"/>
      <c r="C42" s="1715"/>
      <c r="D42" s="1715"/>
      <c r="E42" s="1715"/>
      <c r="F42" s="1715"/>
      <c r="G42" s="1715"/>
      <c r="H42" s="1715"/>
      <c r="I42" s="1715"/>
    </row>
    <row r="43" spans="2:9">
      <c r="B43" s="1715"/>
      <c r="C43" s="1715"/>
      <c r="D43" s="1715"/>
      <c r="E43" s="1715"/>
      <c r="F43" s="1715"/>
      <c r="G43" s="1715"/>
      <c r="H43" s="1715"/>
      <c r="I43" s="1715"/>
    </row>
    <row r="44" spans="2:9">
      <c r="B44" s="1117"/>
      <c r="C44" s="1117"/>
      <c r="D44" s="1117"/>
      <c r="E44" s="1117"/>
      <c r="F44" s="1117"/>
      <c r="G44" s="1117"/>
      <c r="H44" s="1117"/>
      <c r="I44" s="1117"/>
    </row>
    <row r="63" spans="3:3">
      <c r="C63" s="1322"/>
    </row>
    <row r="70" spans="4:4">
      <c r="D70" s="1306"/>
    </row>
  </sheetData>
  <customSheetViews>
    <customSheetView guid="{AB7C7113-F865-4779-9FA4-3A0AD2C9E93A}" scale="85" showPageBreaks="1" showGridLines="0" fitToPage="1" printArea="1" view="pageBreakPreview" topLeftCell="A22">
      <selection activeCell="G64" sqref="G64"/>
      <pageMargins left="0.7" right="0.7" top="0.54" bottom="0.52" header="0.3" footer="0.3"/>
      <pageSetup scale="65" fitToHeight="0" orientation="landscape" r:id="rId1"/>
    </customSheetView>
    <customSheetView guid="{05A24B3F-0046-4A93-964B-C8E884CA78A3}" scale="85" showPageBreaks="1" showGridLines="0" fitToPage="1" printArea="1" view="pageBreakPreview" topLeftCell="A22">
      <selection activeCell="G64" sqref="G64"/>
      <pageMargins left="0.7" right="0.7" top="0.54" bottom="0.52" header="0.3" footer="0.3"/>
      <pageSetup scale="65" fitToHeight="0" orientation="landscape" r:id="rId2"/>
    </customSheetView>
  </customSheetViews>
  <mergeCells count="20">
    <mergeCell ref="B31:I31"/>
    <mergeCell ref="B36:F36"/>
    <mergeCell ref="B37:F37"/>
    <mergeCell ref="B39:I39"/>
    <mergeCell ref="B41:I43"/>
    <mergeCell ref="B26:I26"/>
    <mergeCell ref="B2:I2"/>
    <mergeCell ref="B3:I3"/>
    <mergeCell ref="B4:I4"/>
    <mergeCell ref="B5:I5"/>
    <mergeCell ref="H6:I6"/>
    <mergeCell ref="B9:F10"/>
    <mergeCell ref="G9:G10"/>
    <mergeCell ref="H9:H10"/>
    <mergeCell ref="I9:I10"/>
    <mergeCell ref="B13:I13"/>
    <mergeCell ref="B14:I14"/>
    <mergeCell ref="B19:I19"/>
    <mergeCell ref="B23:F23"/>
    <mergeCell ref="B25:I25"/>
  </mergeCells>
  <printOptions horizontalCentered="1"/>
  <pageMargins left="0.70866141732283472" right="0.70866141732283472" top="0.55118110236220474" bottom="0.51181102362204722" header="0.31496062992125984" footer="0.31496062992125984"/>
  <pageSetup scale="61" fitToHeight="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70"/>
  <sheetViews>
    <sheetView showGridLines="0" view="pageBreakPreview" zoomScaleNormal="100" zoomScaleSheetLayoutView="100" workbookViewId="0">
      <selection activeCell="J155" sqref="J155"/>
    </sheetView>
  </sheetViews>
  <sheetFormatPr baseColWidth="10" defaultRowHeight="15"/>
  <cols>
    <col min="1" max="1" width="1.42578125" style="1118" customWidth="1"/>
    <col min="2" max="2" width="22.28515625" style="1118" customWidth="1"/>
    <col min="3" max="3" width="13.85546875" style="1118" customWidth="1"/>
    <col min="4" max="4" width="19.85546875" style="1118" customWidth="1"/>
    <col min="5" max="5" width="23.28515625" style="1118" customWidth="1"/>
    <col min="6" max="6" width="27" style="1118" customWidth="1"/>
    <col min="7" max="7" width="25.28515625" style="1118" customWidth="1"/>
    <col min="8" max="8" width="24.7109375" style="1118" customWidth="1"/>
    <col min="9" max="257" width="11.42578125" style="1118"/>
    <col min="258" max="258" width="22.28515625" style="1118" customWidth="1"/>
    <col min="259" max="259" width="13.85546875" style="1118" customWidth="1"/>
    <col min="260" max="260" width="19.85546875" style="1118" customWidth="1"/>
    <col min="261" max="261" width="23.28515625" style="1118" customWidth="1"/>
    <col min="262" max="262" width="27" style="1118" customWidth="1"/>
    <col min="263" max="263" width="25.28515625" style="1118" customWidth="1"/>
    <col min="264" max="264" width="24.7109375" style="1118" customWidth="1"/>
    <col min="265" max="513" width="11.42578125" style="1118"/>
    <col min="514" max="514" width="22.28515625" style="1118" customWidth="1"/>
    <col min="515" max="515" width="13.85546875" style="1118" customWidth="1"/>
    <col min="516" max="516" width="19.85546875" style="1118" customWidth="1"/>
    <col min="517" max="517" width="23.28515625" style="1118" customWidth="1"/>
    <col min="518" max="518" width="27" style="1118" customWidth="1"/>
    <col min="519" max="519" width="25.28515625" style="1118" customWidth="1"/>
    <col min="520" max="520" width="24.7109375" style="1118" customWidth="1"/>
    <col min="521" max="769" width="11.42578125" style="1118"/>
    <col min="770" max="770" width="22.28515625" style="1118" customWidth="1"/>
    <col min="771" max="771" width="13.85546875" style="1118" customWidth="1"/>
    <col min="772" max="772" width="19.85546875" style="1118" customWidth="1"/>
    <col min="773" max="773" width="23.28515625" style="1118" customWidth="1"/>
    <col min="774" max="774" width="27" style="1118" customWidth="1"/>
    <col min="775" max="775" width="25.28515625" style="1118" customWidth="1"/>
    <col min="776" max="776" width="24.7109375" style="1118" customWidth="1"/>
    <col min="777" max="1025" width="11.42578125" style="1118"/>
    <col min="1026" max="1026" width="22.28515625" style="1118" customWidth="1"/>
    <col min="1027" max="1027" width="13.85546875" style="1118" customWidth="1"/>
    <col min="1028" max="1028" width="19.85546875" style="1118" customWidth="1"/>
    <col min="1029" max="1029" width="23.28515625" style="1118" customWidth="1"/>
    <col min="1030" max="1030" width="27" style="1118" customWidth="1"/>
    <col min="1031" max="1031" width="25.28515625" style="1118" customWidth="1"/>
    <col min="1032" max="1032" width="24.7109375" style="1118" customWidth="1"/>
    <col min="1033" max="1281" width="11.42578125" style="1118"/>
    <col min="1282" max="1282" width="22.28515625" style="1118" customWidth="1"/>
    <col min="1283" max="1283" width="13.85546875" style="1118" customWidth="1"/>
    <col min="1284" max="1284" width="19.85546875" style="1118" customWidth="1"/>
    <col min="1285" max="1285" width="23.28515625" style="1118" customWidth="1"/>
    <col min="1286" max="1286" width="27" style="1118" customWidth="1"/>
    <col min="1287" max="1287" width="25.28515625" style="1118" customWidth="1"/>
    <col min="1288" max="1288" width="24.7109375" style="1118" customWidth="1"/>
    <col min="1289" max="1537" width="11.42578125" style="1118"/>
    <col min="1538" max="1538" width="22.28515625" style="1118" customWidth="1"/>
    <col min="1539" max="1539" width="13.85546875" style="1118" customWidth="1"/>
    <col min="1540" max="1540" width="19.85546875" style="1118" customWidth="1"/>
    <col min="1541" max="1541" width="23.28515625" style="1118" customWidth="1"/>
    <col min="1542" max="1542" width="27" style="1118" customWidth="1"/>
    <col min="1543" max="1543" width="25.28515625" style="1118" customWidth="1"/>
    <col min="1544" max="1544" width="24.7109375" style="1118" customWidth="1"/>
    <col min="1545" max="1793" width="11.42578125" style="1118"/>
    <col min="1794" max="1794" width="22.28515625" style="1118" customWidth="1"/>
    <col min="1795" max="1795" width="13.85546875" style="1118" customWidth="1"/>
    <col min="1796" max="1796" width="19.85546875" style="1118" customWidth="1"/>
    <col min="1797" max="1797" width="23.28515625" style="1118" customWidth="1"/>
    <col min="1798" max="1798" width="27" style="1118" customWidth="1"/>
    <col min="1799" max="1799" width="25.28515625" style="1118" customWidth="1"/>
    <col min="1800" max="1800" width="24.7109375" style="1118" customWidth="1"/>
    <col min="1801" max="2049" width="11.42578125" style="1118"/>
    <col min="2050" max="2050" width="22.28515625" style="1118" customWidth="1"/>
    <col min="2051" max="2051" width="13.85546875" style="1118" customWidth="1"/>
    <col min="2052" max="2052" width="19.85546875" style="1118" customWidth="1"/>
    <col min="2053" max="2053" width="23.28515625" style="1118" customWidth="1"/>
    <col min="2054" max="2054" width="27" style="1118" customWidth="1"/>
    <col min="2055" max="2055" width="25.28515625" style="1118" customWidth="1"/>
    <col min="2056" max="2056" width="24.7109375" style="1118" customWidth="1"/>
    <col min="2057" max="2305" width="11.42578125" style="1118"/>
    <col min="2306" max="2306" width="22.28515625" style="1118" customWidth="1"/>
    <col min="2307" max="2307" width="13.85546875" style="1118" customWidth="1"/>
    <col min="2308" max="2308" width="19.85546875" style="1118" customWidth="1"/>
    <col min="2309" max="2309" width="23.28515625" style="1118" customWidth="1"/>
    <col min="2310" max="2310" width="27" style="1118" customWidth="1"/>
    <col min="2311" max="2311" width="25.28515625" style="1118" customWidth="1"/>
    <col min="2312" max="2312" width="24.7109375" style="1118" customWidth="1"/>
    <col min="2313" max="2561" width="11.42578125" style="1118"/>
    <col min="2562" max="2562" width="22.28515625" style="1118" customWidth="1"/>
    <col min="2563" max="2563" width="13.85546875" style="1118" customWidth="1"/>
    <col min="2564" max="2564" width="19.85546875" style="1118" customWidth="1"/>
    <col min="2565" max="2565" width="23.28515625" style="1118" customWidth="1"/>
    <col min="2566" max="2566" width="27" style="1118" customWidth="1"/>
    <col min="2567" max="2567" width="25.28515625" style="1118" customWidth="1"/>
    <col min="2568" max="2568" width="24.7109375" style="1118" customWidth="1"/>
    <col min="2569" max="2817" width="11.42578125" style="1118"/>
    <col min="2818" max="2818" width="22.28515625" style="1118" customWidth="1"/>
    <col min="2819" max="2819" width="13.85546875" style="1118" customWidth="1"/>
    <col min="2820" max="2820" width="19.85546875" style="1118" customWidth="1"/>
    <col min="2821" max="2821" width="23.28515625" style="1118" customWidth="1"/>
    <col min="2822" max="2822" width="27" style="1118" customWidth="1"/>
    <col min="2823" max="2823" width="25.28515625" style="1118" customWidth="1"/>
    <col min="2824" max="2824" width="24.7109375" style="1118" customWidth="1"/>
    <col min="2825" max="3073" width="11.42578125" style="1118"/>
    <col min="3074" max="3074" width="22.28515625" style="1118" customWidth="1"/>
    <col min="3075" max="3075" width="13.85546875" style="1118" customWidth="1"/>
    <col min="3076" max="3076" width="19.85546875" style="1118" customWidth="1"/>
    <col min="3077" max="3077" width="23.28515625" style="1118" customWidth="1"/>
    <col min="3078" max="3078" width="27" style="1118" customWidth="1"/>
    <col min="3079" max="3079" width="25.28515625" style="1118" customWidth="1"/>
    <col min="3080" max="3080" width="24.7109375" style="1118" customWidth="1"/>
    <col min="3081" max="3329" width="11.42578125" style="1118"/>
    <col min="3330" max="3330" width="22.28515625" style="1118" customWidth="1"/>
    <col min="3331" max="3331" width="13.85546875" style="1118" customWidth="1"/>
    <col min="3332" max="3332" width="19.85546875" style="1118" customWidth="1"/>
    <col min="3333" max="3333" width="23.28515625" style="1118" customWidth="1"/>
    <col min="3334" max="3334" width="27" style="1118" customWidth="1"/>
    <col min="3335" max="3335" width="25.28515625" style="1118" customWidth="1"/>
    <col min="3336" max="3336" width="24.7109375" style="1118" customWidth="1"/>
    <col min="3337" max="3585" width="11.42578125" style="1118"/>
    <col min="3586" max="3586" width="22.28515625" style="1118" customWidth="1"/>
    <col min="3587" max="3587" width="13.85546875" style="1118" customWidth="1"/>
    <col min="3588" max="3588" width="19.85546875" style="1118" customWidth="1"/>
    <col min="3589" max="3589" width="23.28515625" style="1118" customWidth="1"/>
    <col min="3590" max="3590" width="27" style="1118" customWidth="1"/>
    <col min="3591" max="3591" width="25.28515625" style="1118" customWidth="1"/>
    <col min="3592" max="3592" width="24.7109375" style="1118" customWidth="1"/>
    <col min="3593" max="3841" width="11.42578125" style="1118"/>
    <col min="3842" max="3842" width="22.28515625" style="1118" customWidth="1"/>
    <col min="3843" max="3843" width="13.85546875" style="1118" customWidth="1"/>
    <col min="3844" max="3844" width="19.85546875" style="1118" customWidth="1"/>
    <col min="3845" max="3845" width="23.28515625" style="1118" customWidth="1"/>
    <col min="3846" max="3846" width="27" style="1118" customWidth="1"/>
    <col min="3847" max="3847" width="25.28515625" style="1118" customWidth="1"/>
    <col min="3848" max="3848" width="24.7109375" style="1118" customWidth="1"/>
    <col min="3849" max="4097" width="11.42578125" style="1118"/>
    <col min="4098" max="4098" width="22.28515625" style="1118" customWidth="1"/>
    <col min="4099" max="4099" width="13.85546875" style="1118" customWidth="1"/>
    <col min="4100" max="4100" width="19.85546875" style="1118" customWidth="1"/>
    <col min="4101" max="4101" width="23.28515625" style="1118" customWidth="1"/>
    <col min="4102" max="4102" width="27" style="1118" customWidth="1"/>
    <col min="4103" max="4103" width="25.28515625" style="1118" customWidth="1"/>
    <col min="4104" max="4104" width="24.7109375" style="1118" customWidth="1"/>
    <col min="4105" max="4353" width="11.42578125" style="1118"/>
    <col min="4354" max="4354" width="22.28515625" style="1118" customWidth="1"/>
    <col min="4355" max="4355" width="13.85546875" style="1118" customWidth="1"/>
    <col min="4356" max="4356" width="19.85546875" style="1118" customWidth="1"/>
    <col min="4357" max="4357" width="23.28515625" style="1118" customWidth="1"/>
    <col min="4358" max="4358" width="27" style="1118" customWidth="1"/>
    <col min="4359" max="4359" width="25.28515625" style="1118" customWidth="1"/>
    <col min="4360" max="4360" width="24.7109375" style="1118" customWidth="1"/>
    <col min="4361" max="4609" width="11.42578125" style="1118"/>
    <col min="4610" max="4610" width="22.28515625" style="1118" customWidth="1"/>
    <col min="4611" max="4611" width="13.85546875" style="1118" customWidth="1"/>
    <col min="4612" max="4612" width="19.85546875" style="1118" customWidth="1"/>
    <col min="4613" max="4613" width="23.28515625" style="1118" customWidth="1"/>
    <col min="4614" max="4614" width="27" style="1118" customWidth="1"/>
    <col min="4615" max="4615" width="25.28515625" style="1118" customWidth="1"/>
    <col min="4616" max="4616" width="24.7109375" style="1118" customWidth="1"/>
    <col min="4617" max="4865" width="11.42578125" style="1118"/>
    <col min="4866" max="4866" width="22.28515625" style="1118" customWidth="1"/>
    <col min="4867" max="4867" width="13.85546875" style="1118" customWidth="1"/>
    <col min="4868" max="4868" width="19.85546875" style="1118" customWidth="1"/>
    <col min="4869" max="4869" width="23.28515625" style="1118" customWidth="1"/>
    <col min="4870" max="4870" width="27" style="1118" customWidth="1"/>
    <col min="4871" max="4871" width="25.28515625" style="1118" customWidth="1"/>
    <col min="4872" max="4872" width="24.7109375" style="1118" customWidth="1"/>
    <col min="4873" max="5121" width="11.42578125" style="1118"/>
    <col min="5122" max="5122" width="22.28515625" style="1118" customWidth="1"/>
    <col min="5123" max="5123" width="13.85546875" style="1118" customWidth="1"/>
    <col min="5124" max="5124" width="19.85546875" style="1118" customWidth="1"/>
    <col min="5125" max="5125" width="23.28515625" style="1118" customWidth="1"/>
    <col min="5126" max="5126" width="27" style="1118" customWidth="1"/>
    <col min="5127" max="5127" width="25.28515625" style="1118" customWidth="1"/>
    <col min="5128" max="5128" width="24.7109375" style="1118" customWidth="1"/>
    <col min="5129" max="5377" width="11.42578125" style="1118"/>
    <col min="5378" max="5378" width="22.28515625" style="1118" customWidth="1"/>
    <col min="5379" max="5379" width="13.85546875" style="1118" customWidth="1"/>
    <col min="5380" max="5380" width="19.85546875" style="1118" customWidth="1"/>
    <col min="5381" max="5381" width="23.28515625" style="1118" customWidth="1"/>
    <col min="5382" max="5382" width="27" style="1118" customWidth="1"/>
    <col min="5383" max="5383" width="25.28515625" style="1118" customWidth="1"/>
    <col min="5384" max="5384" width="24.7109375" style="1118" customWidth="1"/>
    <col min="5385" max="5633" width="11.42578125" style="1118"/>
    <col min="5634" max="5634" width="22.28515625" style="1118" customWidth="1"/>
    <col min="5635" max="5635" width="13.85546875" style="1118" customWidth="1"/>
    <col min="5636" max="5636" width="19.85546875" style="1118" customWidth="1"/>
    <col min="5637" max="5637" width="23.28515625" style="1118" customWidth="1"/>
    <col min="5638" max="5638" width="27" style="1118" customWidth="1"/>
    <col min="5639" max="5639" width="25.28515625" style="1118" customWidth="1"/>
    <col min="5640" max="5640" width="24.7109375" style="1118" customWidth="1"/>
    <col min="5641" max="5889" width="11.42578125" style="1118"/>
    <col min="5890" max="5890" width="22.28515625" style="1118" customWidth="1"/>
    <col min="5891" max="5891" width="13.85546875" style="1118" customWidth="1"/>
    <col min="5892" max="5892" width="19.85546875" style="1118" customWidth="1"/>
    <col min="5893" max="5893" width="23.28515625" style="1118" customWidth="1"/>
    <col min="5894" max="5894" width="27" style="1118" customWidth="1"/>
    <col min="5895" max="5895" width="25.28515625" style="1118" customWidth="1"/>
    <col min="5896" max="5896" width="24.7109375" style="1118" customWidth="1"/>
    <col min="5897" max="6145" width="11.42578125" style="1118"/>
    <col min="6146" max="6146" width="22.28515625" style="1118" customWidth="1"/>
    <col min="6147" max="6147" width="13.85546875" style="1118" customWidth="1"/>
    <col min="6148" max="6148" width="19.85546875" style="1118" customWidth="1"/>
    <col min="6149" max="6149" width="23.28515625" style="1118" customWidth="1"/>
    <col min="6150" max="6150" width="27" style="1118" customWidth="1"/>
    <col min="6151" max="6151" width="25.28515625" style="1118" customWidth="1"/>
    <col min="6152" max="6152" width="24.7109375" style="1118" customWidth="1"/>
    <col min="6153" max="6401" width="11.42578125" style="1118"/>
    <col min="6402" max="6402" width="22.28515625" style="1118" customWidth="1"/>
    <col min="6403" max="6403" width="13.85546875" style="1118" customWidth="1"/>
    <col min="6404" max="6404" width="19.85546875" style="1118" customWidth="1"/>
    <col min="6405" max="6405" width="23.28515625" style="1118" customWidth="1"/>
    <col min="6406" max="6406" width="27" style="1118" customWidth="1"/>
    <col min="6407" max="6407" width="25.28515625" style="1118" customWidth="1"/>
    <col min="6408" max="6408" width="24.7109375" style="1118" customWidth="1"/>
    <col min="6409" max="6657" width="11.42578125" style="1118"/>
    <col min="6658" max="6658" width="22.28515625" style="1118" customWidth="1"/>
    <col min="6659" max="6659" width="13.85546875" style="1118" customWidth="1"/>
    <col min="6660" max="6660" width="19.85546875" style="1118" customWidth="1"/>
    <col min="6661" max="6661" width="23.28515625" style="1118" customWidth="1"/>
    <col min="6662" max="6662" width="27" style="1118" customWidth="1"/>
    <col min="6663" max="6663" width="25.28515625" style="1118" customWidth="1"/>
    <col min="6664" max="6664" width="24.7109375" style="1118" customWidth="1"/>
    <col min="6665" max="6913" width="11.42578125" style="1118"/>
    <col min="6914" max="6914" width="22.28515625" style="1118" customWidth="1"/>
    <col min="6915" max="6915" width="13.85546875" style="1118" customWidth="1"/>
    <col min="6916" max="6916" width="19.85546875" style="1118" customWidth="1"/>
    <col min="6917" max="6917" width="23.28515625" style="1118" customWidth="1"/>
    <col min="6918" max="6918" width="27" style="1118" customWidth="1"/>
    <col min="6919" max="6919" width="25.28515625" style="1118" customWidth="1"/>
    <col min="6920" max="6920" width="24.7109375" style="1118" customWidth="1"/>
    <col min="6921" max="7169" width="11.42578125" style="1118"/>
    <col min="7170" max="7170" width="22.28515625" style="1118" customWidth="1"/>
    <col min="7171" max="7171" width="13.85546875" style="1118" customWidth="1"/>
    <col min="7172" max="7172" width="19.85546875" style="1118" customWidth="1"/>
    <col min="7173" max="7173" width="23.28515625" style="1118" customWidth="1"/>
    <col min="7174" max="7174" width="27" style="1118" customWidth="1"/>
    <col min="7175" max="7175" width="25.28515625" style="1118" customWidth="1"/>
    <col min="7176" max="7176" width="24.7109375" style="1118" customWidth="1"/>
    <col min="7177" max="7425" width="11.42578125" style="1118"/>
    <col min="7426" max="7426" width="22.28515625" style="1118" customWidth="1"/>
    <col min="7427" max="7427" width="13.85546875" style="1118" customWidth="1"/>
    <col min="7428" max="7428" width="19.85546875" style="1118" customWidth="1"/>
    <col min="7429" max="7429" width="23.28515625" style="1118" customWidth="1"/>
    <col min="7430" max="7430" width="27" style="1118" customWidth="1"/>
    <col min="7431" max="7431" width="25.28515625" style="1118" customWidth="1"/>
    <col min="7432" max="7432" width="24.7109375" style="1118" customWidth="1"/>
    <col min="7433" max="7681" width="11.42578125" style="1118"/>
    <col min="7682" max="7682" width="22.28515625" style="1118" customWidth="1"/>
    <col min="7683" max="7683" width="13.85546875" style="1118" customWidth="1"/>
    <col min="7684" max="7684" width="19.85546875" style="1118" customWidth="1"/>
    <col min="7685" max="7685" width="23.28515625" style="1118" customWidth="1"/>
    <col min="7686" max="7686" width="27" style="1118" customWidth="1"/>
    <col min="7687" max="7687" width="25.28515625" style="1118" customWidth="1"/>
    <col min="7688" max="7688" width="24.7109375" style="1118" customWidth="1"/>
    <col min="7689" max="7937" width="11.42578125" style="1118"/>
    <col min="7938" max="7938" width="22.28515625" style="1118" customWidth="1"/>
    <col min="7939" max="7939" width="13.85546875" style="1118" customWidth="1"/>
    <col min="7940" max="7940" width="19.85546875" style="1118" customWidth="1"/>
    <col min="7941" max="7941" width="23.28515625" style="1118" customWidth="1"/>
    <col min="7942" max="7942" width="27" style="1118" customWidth="1"/>
    <col min="7943" max="7943" width="25.28515625" style="1118" customWidth="1"/>
    <col min="7944" max="7944" width="24.7109375" style="1118" customWidth="1"/>
    <col min="7945" max="8193" width="11.42578125" style="1118"/>
    <col min="8194" max="8194" width="22.28515625" style="1118" customWidth="1"/>
    <col min="8195" max="8195" width="13.85546875" style="1118" customWidth="1"/>
    <col min="8196" max="8196" width="19.85546875" style="1118" customWidth="1"/>
    <col min="8197" max="8197" width="23.28515625" style="1118" customWidth="1"/>
    <col min="8198" max="8198" width="27" style="1118" customWidth="1"/>
    <col min="8199" max="8199" width="25.28515625" style="1118" customWidth="1"/>
    <col min="8200" max="8200" width="24.7109375" style="1118" customWidth="1"/>
    <col min="8201" max="8449" width="11.42578125" style="1118"/>
    <col min="8450" max="8450" width="22.28515625" style="1118" customWidth="1"/>
    <col min="8451" max="8451" width="13.85546875" style="1118" customWidth="1"/>
    <col min="8452" max="8452" width="19.85546875" style="1118" customWidth="1"/>
    <col min="8453" max="8453" width="23.28515625" style="1118" customWidth="1"/>
    <col min="8454" max="8454" width="27" style="1118" customWidth="1"/>
    <col min="8455" max="8455" width="25.28515625" style="1118" customWidth="1"/>
    <col min="8456" max="8456" width="24.7109375" style="1118" customWidth="1"/>
    <col min="8457" max="8705" width="11.42578125" style="1118"/>
    <col min="8706" max="8706" width="22.28515625" style="1118" customWidth="1"/>
    <col min="8707" max="8707" width="13.85546875" style="1118" customWidth="1"/>
    <col min="8708" max="8708" width="19.85546875" style="1118" customWidth="1"/>
    <col min="8709" max="8709" width="23.28515625" style="1118" customWidth="1"/>
    <col min="8710" max="8710" width="27" style="1118" customWidth="1"/>
    <col min="8711" max="8711" width="25.28515625" style="1118" customWidth="1"/>
    <col min="8712" max="8712" width="24.7109375" style="1118" customWidth="1"/>
    <col min="8713" max="8961" width="11.42578125" style="1118"/>
    <col min="8962" max="8962" width="22.28515625" style="1118" customWidth="1"/>
    <col min="8963" max="8963" width="13.85546875" style="1118" customWidth="1"/>
    <col min="8964" max="8964" width="19.85546875" style="1118" customWidth="1"/>
    <col min="8965" max="8965" width="23.28515625" style="1118" customWidth="1"/>
    <col min="8966" max="8966" width="27" style="1118" customWidth="1"/>
    <col min="8967" max="8967" width="25.28515625" style="1118" customWidth="1"/>
    <col min="8968" max="8968" width="24.7109375" style="1118" customWidth="1"/>
    <col min="8969" max="9217" width="11.42578125" style="1118"/>
    <col min="9218" max="9218" width="22.28515625" style="1118" customWidth="1"/>
    <col min="9219" max="9219" width="13.85546875" style="1118" customWidth="1"/>
    <col min="9220" max="9220" width="19.85546875" style="1118" customWidth="1"/>
    <col min="9221" max="9221" width="23.28515625" style="1118" customWidth="1"/>
    <col min="9222" max="9222" width="27" style="1118" customWidth="1"/>
    <col min="9223" max="9223" width="25.28515625" style="1118" customWidth="1"/>
    <col min="9224" max="9224" width="24.7109375" style="1118" customWidth="1"/>
    <col min="9225" max="9473" width="11.42578125" style="1118"/>
    <col min="9474" max="9474" width="22.28515625" style="1118" customWidth="1"/>
    <col min="9475" max="9475" width="13.85546875" style="1118" customWidth="1"/>
    <col min="9476" max="9476" width="19.85546875" style="1118" customWidth="1"/>
    <col min="9477" max="9477" width="23.28515625" style="1118" customWidth="1"/>
    <col min="9478" max="9478" width="27" style="1118" customWidth="1"/>
    <col min="9479" max="9479" width="25.28515625" style="1118" customWidth="1"/>
    <col min="9480" max="9480" width="24.7109375" style="1118" customWidth="1"/>
    <col min="9481" max="9729" width="11.42578125" style="1118"/>
    <col min="9730" max="9730" width="22.28515625" style="1118" customWidth="1"/>
    <col min="9731" max="9731" width="13.85546875" style="1118" customWidth="1"/>
    <col min="9732" max="9732" width="19.85546875" style="1118" customWidth="1"/>
    <col min="9733" max="9733" width="23.28515625" style="1118" customWidth="1"/>
    <col min="9734" max="9734" width="27" style="1118" customWidth="1"/>
    <col min="9735" max="9735" width="25.28515625" style="1118" customWidth="1"/>
    <col min="9736" max="9736" width="24.7109375" style="1118" customWidth="1"/>
    <col min="9737" max="9985" width="11.42578125" style="1118"/>
    <col min="9986" max="9986" width="22.28515625" style="1118" customWidth="1"/>
    <col min="9987" max="9987" width="13.85546875" style="1118" customWidth="1"/>
    <col min="9988" max="9988" width="19.85546875" style="1118" customWidth="1"/>
    <col min="9989" max="9989" width="23.28515625" style="1118" customWidth="1"/>
    <col min="9990" max="9990" width="27" style="1118" customWidth="1"/>
    <col min="9991" max="9991" width="25.28515625" style="1118" customWidth="1"/>
    <col min="9992" max="9992" width="24.7109375" style="1118" customWidth="1"/>
    <col min="9993" max="10241" width="11.42578125" style="1118"/>
    <col min="10242" max="10242" width="22.28515625" style="1118" customWidth="1"/>
    <col min="10243" max="10243" width="13.85546875" style="1118" customWidth="1"/>
    <col min="10244" max="10244" width="19.85546875" style="1118" customWidth="1"/>
    <col min="10245" max="10245" width="23.28515625" style="1118" customWidth="1"/>
    <col min="10246" max="10246" width="27" style="1118" customWidth="1"/>
    <col min="10247" max="10247" width="25.28515625" style="1118" customWidth="1"/>
    <col min="10248" max="10248" width="24.7109375" style="1118" customWidth="1"/>
    <col min="10249" max="10497" width="11.42578125" style="1118"/>
    <col min="10498" max="10498" width="22.28515625" style="1118" customWidth="1"/>
    <col min="10499" max="10499" width="13.85546875" style="1118" customWidth="1"/>
    <col min="10500" max="10500" width="19.85546875" style="1118" customWidth="1"/>
    <col min="10501" max="10501" width="23.28515625" style="1118" customWidth="1"/>
    <col min="10502" max="10502" width="27" style="1118" customWidth="1"/>
    <col min="10503" max="10503" width="25.28515625" style="1118" customWidth="1"/>
    <col min="10504" max="10504" width="24.7109375" style="1118" customWidth="1"/>
    <col min="10505" max="10753" width="11.42578125" style="1118"/>
    <col min="10754" max="10754" width="22.28515625" style="1118" customWidth="1"/>
    <col min="10755" max="10755" width="13.85546875" style="1118" customWidth="1"/>
    <col min="10756" max="10756" width="19.85546875" style="1118" customWidth="1"/>
    <col min="10757" max="10757" width="23.28515625" style="1118" customWidth="1"/>
    <col min="10758" max="10758" width="27" style="1118" customWidth="1"/>
    <col min="10759" max="10759" width="25.28515625" style="1118" customWidth="1"/>
    <col min="10760" max="10760" width="24.7109375" style="1118" customWidth="1"/>
    <col min="10761" max="11009" width="11.42578125" style="1118"/>
    <col min="11010" max="11010" width="22.28515625" style="1118" customWidth="1"/>
    <col min="11011" max="11011" width="13.85546875" style="1118" customWidth="1"/>
    <col min="11012" max="11012" width="19.85546875" style="1118" customWidth="1"/>
    <col min="11013" max="11013" width="23.28515625" style="1118" customWidth="1"/>
    <col min="11014" max="11014" width="27" style="1118" customWidth="1"/>
    <col min="11015" max="11015" width="25.28515625" style="1118" customWidth="1"/>
    <col min="11016" max="11016" width="24.7109375" style="1118" customWidth="1"/>
    <col min="11017" max="11265" width="11.42578125" style="1118"/>
    <col min="11266" max="11266" width="22.28515625" style="1118" customWidth="1"/>
    <col min="11267" max="11267" width="13.85546875" style="1118" customWidth="1"/>
    <col min="11268" max="11268" width="19.85546875" style="1118" customWidth="1"/>
    <col min="11269" max="11269" width="23.28515625" style="1118" customWidth="1"/>
    <col min="11270" max="11270" width="27" style="1118" customWidth="1"/>
    <col min="11271" max="11271" width="25.28515625" style="1118" customWidth="1"/>
    <col min="11272" max="11272" width="24.7109375" style="1118" customWidth="1"/>
    <col min="11273" max="11521" width="11.42578125" style="1118"/>
    <col min="11522" max="11522" width="22.28515625" style="1118" customWidth="1"/>
    <col min="11523" max="11523" width="13.85546875" style="1118" customWidth="1"/>
    <col min="11524" max="11524" width="19.85546875" style="1118" customWidth="1"/>
    <col min="11525" max="11525" width="23.28515625" style="1118" customWidth="1"/>
    <col min="11526" max="11526" width="27" style="1118" customWidth="1"/>
    <col min="11527" max="11527" width="25.28515625" style="1118" customWidth="1"/>
    <col min="11528" max="11528" width="24.7109375" style="1118" customWidth="1"/>
    <col min="11529" max="11777" width="11.42578125" style="1118"/>
    <col min="11778" max="11778" width="22.28515625" style="1118" customWidth="1"/>
    <col min="11779" max="11779" width="13.85546875" style="1118" customWidth="1"/>
    <col min="11780" max="11780" width="19.85546875" style="1118" customWidth="1"/>
    <col min="11781" max="11781" width="23.28515625" style="1118" customWidth="1"/>
    <col min="11782" max="11782" width="27" style="1118" customWidth="1"/>
    <col min="11783" max="11783" width="25.28515625" style="1118" customWidth="1"/>
    <col min="11784" max="11784" width="24.7109375" style="1118" customWidth="1"/>
    <col min="11785" max="12033" width="11.42578125" style="1118"/>
    <col min="12034" max="12034" width="22.28515625" style="1118" customWidth="1"/>
    <col min="12035" max="12035" width="13.85546875" style="1118" customWidth="1"/>
    <col min="12036" max="12036" width="19.85546875" style="1118" customWidth="1"/>
    <col min="12037" max="12037" width="23.28515625" style="1118" customWidth="1"/>
    <col min="12038" max="12038" width="27" style="1118" customWidth="1"/>
    <col min="12039" max="12039" width="25.28515625" style="1118" customWidth="1"/>
    <col min="12040" max="12040" width="24.7109375" style="1118" customWidth="1"/>
    <col min="12041" max="12289" width="11.42578125" style="1118"/>
    <col min="12290" max="12290" width="22.28515625" style="1118" customWidth="1"/>
    <col min="12291" max="12291" width="13.85546875" style="1118" customWidth="1"/>
    <col min="12292" max="12292" width="19.85546875" style="1118" customWidth="1"/>
    <col min="12293" max="12293" width="23.28515625" style="1118" customWidth="1"/>
    <col min="12294" max="12294" width="27" style="1118" customWidth="1"/>
    <col min="12295" max="12295" width="25.28515625" style="1118" customWidth="1"/>
    <col min="12296" max="12296" width="24.7109375" style="1118" customWidth="1"/>
    <col min="12297" max="12545" width="11.42578125" style="1118"/>
    <col min="12546" max="12546" width="22.28515625" style="1118" customWidth="1"/>
    <col min="12547" max="12547" width="13.85546875" style="1118" customWidth="1"/>
    <col min="12548" max="12548" width="19.85546875" style="1118" customWidth="1"/>
    <col min="12549" max="12549" width="23.28515625" style="1118" customWidth="1"/>
    <col min="12550" max="12550" width="27" style="1118" customWidth="1"/>
    <col min="12551" max="12551" width="25.28515625" style="1118" customWidth="1"/>
    <col min="12552" max="12552" width="24.7109375" style="1118" customWidth="1"/>
    <col min="12553" max="12801" width="11.42578125" style="1118"/>
    <col min="12802" max="12802" width="22.28515625" style="1118" customWidth="1"/>
    <col min="12803" max="12803" width="13.85546875" style="1118" customWidth="1"/>
    <col min="12804" max="12804" width="19.85546875" style="1118" customWidth="1"/>
    <col min="12805" max="12805" width="23.28515625" style="1118" customWidth="1"/>
    <col min="12806" max="12806" width="27" style="1118" customWidth="1"/>
    <col min="12807" max="12807" width="25.28515625" style="1118" customWidth="1"/>
    <col min="12808" max="12808" width="24.7109375" style="1118" customWidth="1"/>
    <col min="12809" max="13057" width="11.42578125" style="1118"/>
    <col min="13058" max="13058" width="22.28515625" style="1118" customWidth="1"/>
    <col min="13059" max="13059" width="13.85546875" style="1118" customWidth="1"/>
    <col min="13060" max="13060" width="19.85546875" style="1118" customWidth="1"/>
    <col min="13061" max="13061" width="23.28515625" style="1118" customWidth="1"/>
    <col min="13062" max="13062" width="27" style="1118" customWidth="1"/>
    <col min="13063" max="13063" width="25.28515625" style="1118" customWidth="1"/>
    <col min="13064" max="13064" width="24.7109375" style="1118" customWidth="1"/>
    <col min="13065" max="13313" width="11.42578125" style="1118"/>
    <col min="13314" max="13314" width="22.28515625" style="1118" customWidth="1"/>
    <col min="13315" max="13315" width="13.85546875" style="1118" customWidth="1"/>
    <col min="13316" max="13316" width="19.85546875" style="1118" customWidth="1"/>
    <col min="13317" max="13317" width="23.28515625" style="1118" customWidth="1"/>
    <col min="13318" max="13318" width="27" style="1118" customWidth="1"/>
    <col min="13319" max="13319" width="25.28515625" style="1118" customWidth="1"/>
    <col min="13320" max="13320" width="24.7109375" style="1118" customWidth="1"/>
    <col min="13321" max="13569" width="11.42578125" style="1118"/>
    <col min="13570" max="13570" width="22.28515625" style="1118" customWidth="1"/>
    <col min="13571" max="13571" width="13.85546875" style="1118" customWidth="1"/>
    <col min="13572" max="13572" width="19.85546875" style="1118" customWidth="1"/>
    <col min="13573" max="13573" width="23.28515625" style="1118" customWidth="1"/>
    <col min="13574" max="13574" width="27" style="1118" customWidth="1"/>
    <col min="13575" max="13575" width="25.28515625" style="1118" customWidth="1"/>
    <col min="13576" max="13576" width="24.7109375" style="1118" customWidth="1"/>
    <col min="13577" max="13825" width="11.42578125" style="1118"/>
    <col min="13826" max="13826" width="22.28515625" style="1118" customWidth="1"/>
    <col min="13827" max="13827" width="13.85546875" style="1118" customWidth="1"/>
    <col min="13828" max="13828" width="19.85546875" style="1118" customWidth="1"/>
    <col min="13829" max="13829" width="23.28515625" style="1118" customWidth="1"/>
    <col min="13830" max="13830" width="27" style="1118" customWidth="1"/>
    <col min="13831" max="13831" width="25.28515625" style="1118" customWidth="1"/>
    <col min="13832" max="13832" width="24.7109375" style="1118" customWidth="1"/>
    <col min="13833" max="14081" width="11.42578125" style="1118"/>
    <col min="14082" max="14082" width="22.28515625" style="1118" customWidth="1"/>
    <col min="14083" max="14083" width="13.85546875" style="1118" customWidth="1"/>
    <col min="14084" max="14084" width="19.85546875" style="1118" customWidth="1"/>
    <col min="14085" max="14085" width="23.28515625" style="1118" customWidth="1"/>
    <col min="14086" max="14086" width="27" style="1118" customWidth="1"/>
    <col min="14087" max="14087" width="25.28515625" style="1118" customWidth="1"/>
    <col min="14088" max="14088" width="24.7109375" style="1118" customWidth="1"/>
    <col min="14089" max="14337" width="11.42578125" style="1118"/>
    <col min="14338" max="14338" width="22.28515625" style="1118" customWidth="1"/>
    <col min="14339" max="14339" width="13.85546875" style="1118" customWidth="1"/>
    <col min="14340" max="14340" width="19.85546875" style="1118" customWidth="1"/>
    <col min="14341" max="14341" width="23.28515625" style="1118" customWidth="1"/>
    <col min="14342" max="14342" width="27" style="1118" customWidth="1"/>
    <col min="14343" max="14343" width="25.28515625" style="1118" customWidth="1"/>
    <col min="14344" max="14344" width="24.7109375" style="1118" customWidth="1"/>
    <col min="14345" max="14593" width="11.42578125" style="1118"/>
    <col min="14594" max="14594" width="22.28515625" style="1118" customWidth="1"/>
    <col min="14595" max="14595" width="13.85546875" style="1118" customWidth="1"/>
    <col min="14596" max="14596" width="19.85546875" style="1118" customWidth="1"/>
    <col min="14597" max="14597" width="23.28515625" style="1118" customWidth="1"/>
    <col min="14598" max="14598" width="27" style="1118" customWidth="1"/>
    <col min="14599" max="14599" width="25.28515625" style="1118" customWidth="1"/>
    <col min="14600" max="14600" width="24.7109375" style="1118" customWidth="1"/>
    <col min="14601" max="14849" width="11.42578125" style="1118"/>
    <col min="14850" max="14850" width="22.28515625" style="1118" customWidth="1"/>
    <col min="14851" max="14851" width="13.85546875" style="1118" customWidth="1"/>
    <col min="14852" max="14852" width="19.85546875" style="1118" customWidth="1"/>
    <col min="14853" max="14853" width="23.28515625" style="1118" customWidth="1"/>
    <col min="14854" max="14854" width="27" style="1118" customWidth="1"/>
    <col min="14855" max="14855" width="25.28515625" style="1118" customWidth="1"/>
    <col min="14856" max="14856" width="24.7109375" style="1118" customWidth="1"/>
    <col min="14857" max="15105" width="11.42578125" style="1118"/>
    <col min="15106" max="15106" width="22.28515625" style="1118" customWidth="1"/>
    <col min="15107" max="15107" width="13.85546875" style="1118" customWidth="1"/>
    <col min="15108" max="15108" width="19.85546875" style="1118" customWidth="1"/>
    <col min="15109" max="15109" width="23.28515625" style="1118" customWidth="1"/>
    <col min="15110" max="15110" width="27" style="1118" customWidth="1"/>
    <col min="15111" max="15111" width="25.28515625" style="1118" customWidth="1"/>
    <col min="15112" max="15112" width="24.7109375" style="1118" customWidth="1"/>
    <col min="15113" max="15361" width="11.42578125" style="1118"/>
    <col min="15362" max="15362" width="22.28515625" style="1118" customWidth="1"/>
    <col min="15363" max="15363" width="13.85546875" style="1118" customWidth="1"/>
    <col min="15364" max="15364" width="19.85546875" style="1118" customWidth="1"/>
    <col min="15365" max="15365" width="23.28515625" style="1118" customWidth="1"/>
    <col min="15366" max="15366" width="27" style="1118" customWidth="1"/>
    <col min="15367" max="15367" width="25.28515625" style="1118" customWidth="1"/>
    <col min="15368" max="15368" width="24.7109375" style="1118" customWidth="1"/>
    <col min="15369" max="15617" width="11.42578125" style="1118"/>
    <col min="15618" max="15618" width="22.28515625" style="1118" customWidth="1"/>
    <col min="15619" max="15619" width="13.85546875" style="1118" customWidth="1"/>
    <col min="15620" max="15620" width="19.85546875" style="1118" customWidth="1"/>
    <col min="15621" max="15621" width="23.28515625" style="1118" customWidth="1"/>
    <col min="15622" max="15622" width="27" style="1118" customWidth="1"/>
    <col min="15623" max="15623" width="25.28515625" style="1118" customWidth="1"/>
    <col min="15624" max="15624" width="24.7109375" style="1118" customWidth="1"/>
    <col min="15625" max="15873" width="11.42578125" style="1118"/>
    <col min="15874" max="15874" width="22.28515625" style="1118" customWidth="1"/>
    <col min="15875" max="15875" width="13.85546875" style="1118" customWidth="1"/>
    <col min="15876" max="15876" width="19.85546875" style="1118" customWidth="1"/>
    <col min="15877" max="15877" width="23.28515625" style="1118" customWidth="1"/>
    <col min="15878" max="15878" width="27" style="1118" customWidth="1"/>
    <col min="15879" max="15879" width="25.28515625" style="1118" customWidth="1"/>
    <col min="15880" max="15880" width="24.7109375" style="1118" customWidth="1"/>
    <col min="15881" max="16129" width="11.42578125" style="1118"/>
    <col min="16130" max="16130" width="22.28515625" style="1118" customWidth="1"/>
    <col min="16131" max="16131" width="13.85546875" style="1118" customWidth="1"/>
    <col min="16132" max="16132" width="19.85546875" style="1118" customWidth="1"/>
    <col min="16133" max="16133" width="23.28515625" style="1118" customWidth="1"/>
    <col min="16134" max="16134" width="27" style="1118" customWidth="1"/>
    <col min="16135" max="16135" width="25.28515625" style="1118" customWidth="1"/>
    <col min="16136" max="16136" width="24.7109375" style="1118" customWidth="1"/>
    <col min="16137" max="16384" width="11.42578125" style="1118"/>
  </cols>
  <sheetData>
    <row r="1" spans="2:8" ht="8.25" customHeight="1" thickBot="1">
      <c r="B1" s="1117"/>
      <c r="C1" s="1117"/>
      <c r="D1" s="1117"/>
      <c r="E1" s="1117"/>
      <c r="F1" s="1117"/>
      <c r="G1" s="1117"/>
      <c r="H1" s="1117"/>
    </row>
    <row r="2" spans="2:8" ht="15.75" thickTop="1">
      <c r="B2" s="1686" t="s">
        <v>1648</v>
      </c>
      <c r="C2" s="1687"/>
      <c r="D2" s="1687"/>
      <c r="E2" s="1687"/>
      <c r="F2" s="1687"/>
      <c r="G2" s="1687"/>
      <c r="H2" s="1688"/>
    </row>
    <row r="3" spans="2:8" ht="6.75" customHeight="1">
      <c r="B3" s="1689"/>
      <c r="C3" s="1690"/>
      <c r="D3" s="1690"/>
      <c r="E3" s="1690"/>
      <c r="F3" s="1690"/>
      <c r="G3" s="1690"/>
      <c r="H3" s="1691"/>
    </row>
    <row r="4" spans="2:8">
      <c r="B4" s="1689" t="s">
        <v>1218</v>
      </c>
      <c r="C4" s="1690"/>
      <c r="D4" s="1690"/>
      <c r="E4" s="1690"/>
      <c r="F4" s="1690"/>
      <c r="G4" s="1690"/>
      <c r="H4" s="1691"/>
    </row>
    <row r="5" spans="2:8">
      <c r="B5" s="1692" t="s">
        <v>1373</v>
      </c>
      <c r="C5" s="1693"/>
      <c r="D5" s="1693"/>
      <c r="E5" s="1693"/>
      <c r="F5" s="1693"/>
      <c r="G5" s="1693"/>
      <c r="H5" s="1694"/>
    </row>
    <row r="6" spans="2:8">
      <c r="B6" s="1119" t="s">
        <v>1846</v>
      </c>
      <c r="C6" s="1120"/>
      <c r="D6" s="1120"/>
      <c r="E6" s="1120"/>
      <c r="F6" s="1120"/>
      <c r="G6" s="1695" t="s">
        <v>1845</v>
      </c>
      <c r="H6" s="1696"/>
    </row>
    <row r="7" spans="2:8" ht="15.75" thickBot="1">
      <c r="B7" s="1146"/>
      <c r="C7" s="1122"/>
      <c r="D7" s="1122"/>
      <c r="E7" s="1122"/>
      <c r="F7" s="1122"/>
      <c r="G7" s="1122"/>
      <c r="H7" s="1123"/>
    </row>
    <row r="8" spans="2:8" ht="16.5" thickTop="1" thickBot="1">
      <c r="B8" s="1124"/>
      <c r="C8" s="1124"/>
      <c r="D8" s="1124"/>
      <c r="E8" s="1124"/>
      <c r="F8" s="1124"/>
      <c r="G8" s="1125"/>
      <c r="H8" s="1125"/>
    </row>
    <row r="9" spans="2:8" ht="24.75" customHeight="1" thickTop="1">
      <c r="B9" s="1686" t="s">
        <v>1820</v>
      </c>
      <c r="C9" s="1687"/>
      <c r="D9" s="1687"/>
      <c r="E9" s="1687"/>
      <c r="F9" s="1687"/>
      <c r="G9" s="1719" t="s">
        <v>1839</v>
      </c>
      <c r="H9" s="1688"/>
    </row>
    <row r="10" spans="2:8" ht="21" customHeight="1" thickBot="1">
      <c r="B10" s="1697"/>
      <c r="C10" s="1698"/>
      <c r="D10" s="1698"/>
      <c r="E10" s="1698"/>
      <c r="F10" s="1698"/>
      <c r="G10" s="1720"/>
      <c r="H10" s="1721"/>
    </row>
    <row r="11" spans="2:8" ht="44.25" customHeight="1" thickTop="1" thickBot="1">
      <c r="B11" s="1126" t="s">
        <v>1824</v>
      </c>
      <c r="C11" s="1126" t="s">
        <v>1825</v>
      </c>
      <c r="D11" s="1126" t="s">
        <v>1826</v>
      </c>
      <c r="E11" s="1126" t="s">
        <v>1827</v>
      </c>
      <c r="F11" s="1126" t="s">
        <v>1828</v>
      </c>
      <c r="G11" s="1147" t="s">
        <v>1840</v>
      </c>
      <c r="H11" s="1148" t="s">
        <v>1841</v>
      </c>
    </row>
    <row r="12" spans="2:8" ht="7.5" customHeight="1" thickTop="1" thickBot="1">
      <c r="B12" s="1128"/>
      <c r="C12" s="1128"/>
      <c r="D12" s="1128"/>
      <c r="E12" s="1128"/>
      <c r="F12" s="1128"/>
      <c r="G12" s="1128"/>
      <c r="H12" s="1128"/>
    </row>
    <row r="13" spans="2:8" ht="29.25" customHeight="1" thickTop="1" thickBot="1">
      <c r="B13" s="1703" t="s">
        <v>1831</v>
      </c>
      <c r="C13" s="1704"/>
      <c r="D13" s="1704"/>
      <c r="E13" s="1704"/>
      <c r="F13" s="1704"/>
      <c r="G13" s="1704"/>
      <c r="H13" s="1705"/>
    </row>
    <row r="14" spans="2:8" ht="30" customHeight="1" thickTop="1">
      <c r="B14" s="1716" t="s">
        <v>1838</v>
      </c>
      <c r="C14" s="1717"/>
      <c r="D14" s="1717"/>
      <c r="E14" s="1717"/>
      <c r="F14" s="1717"/>
      <c r="G14" s="1717"/>
      <c r="H14" s="1718"/>
    </row>
    <row r="15" spans="2:8">
      <c r="B15" s="1129"/>
      <c r="C15" s="1131"/>
      <c r="D15" s="1131"/>
      <c r="E15" s="1131"/>
      <c r="F15" s="1131"/>
      <c r="G15" s="1132"/>
      <c r="H15" s="1132"/>
    </row>
    <row r="16" spans="2:8">
      <c r="B16" s="1129"/>
      <c r="C16" s="1131"/>
      <c r="D16" s="1131"/>
      <c r="E16" s="1131"/>
      <c r="F16" s="1131"/>
      <c r="G16" s="1132"/>
      <c r="H16" s="1132"/>
    </row>
    <row r="17" spans="2:8">
      <c r="B17" s="1129"/>
      <c r="C17" s="1131"/>
      <c r="D17" s="1131"/>
      <c r="E17" s="1131"/>
      <c r="F17" s="1131"/>
      <c r="G17" s="1132"/>
      <c r="H17" s="1132"/>
    </row>
    <row r="18" spans="2:8">
      <c r="B18" s="1129"/>
      <c r="C18" s="1131"/>
      <c r="D18" s="1131"/>
      <c r="E18" s="1131"/>
      <c r="F18" s="1131"/>
      <c r="G18" s="1132"/>
      <c r="H18" s="1132"/>
    </row>
    <row r="19" spans="2:8">
      <c r="B19" s="1129"/>
      <c r="C19" s="1131"/>
      <c r="D19" s="1131"/>
      <c r="E19" s="1131"/>
      <c r="F19" s="1131"/>
      <c r="G19" s="1132"/>
      <c r="H19" s="1132"/>
    </row>
    <row r="20" spans="2:8" ht="24.75" customHeight="1">
      <c r="B20" s="1722" t="s">
        <v>1832</v>
      </c>
      <c r="C20" s="1723"/>
      <c r="D20" s="1723"/>
      <c r="E20" s="1723"/>
      <c r="F20" s="1723"/>
      <c r="G20" s="1723"/>
      <c r="H20" s="1724"/>
    </row>
    <row r="21" spans="2:8">
      <c r="B21" s="1129"/>
      <c r="C21" s="1131"/>
      <c r="D21" s="1131"/>
      <c r="E21" s="1131"/>
      <c r="F21" s="1131"/>
      <c r="G21" s="1132"/>
      <c r="H21" s="1132"/>
    </row>
    <row r="22" spans="2:8">
      <c r="B22" s="1129"/>
      <c r="C22" s="1131"/>
      <c r="D22" s="1131"/>
      <c r="E22" s="1131"/>
      <c r="F22" s="1131"/>
      <c r="G22" s="1132"/>
      <c r="H22" s="1132"/>
    </row>
    <row r="23" spans="2:8">
      <c r="B23" s="1129"/>
      <c r="C23" s="1131"/>
      <c r="D23" s="1131"/>
      <c r="E23" s="1131"/>
      <c r="F23" s="1131"/>
      <c r="G23" s="1132"/>
      <c r="H23" s="1132"/>
    </row>
    <row r="24" spans="2:8" ht="30" customHeight="1">
      <c r="B24" s="1149"/>
      <c r="C24" s="1150"/>
      <c r="D24" s="1150"/>
      <c r="E24" s="1150"/>
      <c r="F24" s="1150"/>
      <c r="G24" s="1140"/>
      <c r="H24" s="1140"/>
    </row>
    <row r="25" spans="2:8">
      <c r="B25" s="1129"/>
      <c r="C25" s="1131"/>
      <c r="D25" s="1131"/>
      <c r="E25" s="1131"/>
      <c r="F25" s="1131"/>
      <c r="G25" s="1132"/>
      <c r="H25" s="1132"/>
    </row>
    <row r="26" spans="2:8">
      <c r="B26" s="1129"/>
      <c r="C26" s="1131"/>
      <c r="D26" s="1131"/>
      <c r="E26" s="1131"/>
      <c r="F26" s="1131"/>
      <c r="G26" s="1132"/>
      <c r="H26" s="1132"/>
    </row>
    <row r="27" spans="2:8">
      <c r="B27" s="1129"/>
      <c r="C27" s="1131"/>
      <c r="D27" s="1131"/>
      <c r="E27" s="1131"/>
      <c r="F27" s="1131"/>
      <c r="G27" s="1132"/>
      <c r="H27" s="1132"/>
    </row>
    <row r="28" spans="2:8">
      <c r="B28" s="1129"/>
      <c r="C28" s="1131"/>
      <c r="D28" s="1131"/>
      <c r="E28" s="1131"/>
      <c r="F28" s="1131"/>
      <c r="G28" s="1132"/>
      <c r="H28" s="1132"/>
    </row>
    <row r="29" spans="2:8" ht="25.5" customHeight="1">
      <c r="B29" s="1709" t="s">
        <v>1842</v>
      </c>
      <c r="C29" s="1711"/>
      <c r="D29" s="1711"/>
      <c r="E29" s="1711"/>
      <c r="F29" s="1711"/>
      <c r="G29" s="1135"/>
      <c r="H29" s="1135"/>
    </row>
    <row r="30" spans="2:8" ht="4.5" customHeight="1" thickBot="1">
      <c r="B30" s="1136"/>
      <c r="C30" s="1137"/>
      <c r="D30" s="1137"/>
      <c r="E30" s="1137"/>
      <c r="F30" s="1137"/>
      <c r="G30" s="1138"/>
      <c r="H30" s="1139"/>
    </row>
    <row r="31" spans="2:8" ht="29.25" customHeight="1" thickTop="1" thickBot="1">
      <c r="B31" s="1703" t="s">
        <v>1834</v>
      </c>
      <c r="C31" s="1704"/>
      <c r="D31" s="1704"/>
      <c r="E31" s="1704"/>
      <c r="F31" s="1704"/>
      <c r="G31" s="1704"/>
      <c r="H31" s="1705"/>
    </row>
    <row r="32" spans="2:8" ht="26.25" customHeight="1" thickTop="1">
      <c r="B32" s="1716" t="s">
        <v>1838</v>
      </c>
      <c r="C32" s="1717"/>
      <c r="D32" s="1717"/>
      <c r="E32" s="1717"/>
      <c r="F32" s="1717"/>
      <c r="G32" s="1717"/>
      <c r="H32" s="1718"/>
    </row>
    <row r="33" spans="2:8" ht="15" customHeight="1">
      <c r="B33" s="1129"/>
      <c r="C33" s="1150"/>
      <c r="D33" s="1150"/>
      <c r="E33" s="1150"/>
      <c r="F33" s="1150"/>
      <c r="G33" s="1132"/>
      <c r="H33" s="1132"/>
    </row>
    <row r="34" spans="2:8">
      <c r="B34" s="1129"/>
      <c r="C34" s="1131"/>
      <c r="D34" s="1131"/>
      <c r="E34" s="1131"/>
      <c r="F34" s="1131"/>
      <c r="G34" s="1132"/>
      <c r="H34" s="1132"/>
    </row>
    <row r="35" spans="2:8">
      <c r="B35" s="1129"/>
      <c r="C35" s="1131"/>
      <c r="D35" s="1131"/>
      <c r="E35" s="1131"/>
      <c r="F35" s="1131"/>
      <c r="G35" s="1132"/>
      <c r="H35" s="1132"/>
    </row>
    <row r="36" spans="2:8">
      <c r="B36" s="1129"/>
      <c r="C36" s="1131"/>
      <c r="D36" s="1131"/>
      <c r="E36" s="1131"/>
      <c r="F36" s="1131"/>
      <c r="G36" s="1132"/>
      <c r="H36" s="1132"/>
    </row>
    <row r="37" spans="2:8">
      <c r="B37" s="1129"/>
      <c r="C37" s="1131"/>
      <c r="D37" s="1131"/>
      <c r="E37" s="1131"/>
      <c r="F37" s="1131"/>
      <c r="G37" s="1132"/>
      <c r="H37" s="1132"/>
    </row>
    <row r="38" spans="2:8" ht="24.75" customHeight="1">
      <c r="B38" s="1722" t="s">
        <v>1832</v>
      </c>
      <c r="C38" s="1723"/>
      <c r="D38" s="1723"/>
      <c r="E38" s="1723"/>
      <c r="F38" s="1723"/>
      <c r="G38" s="1723"/>
      <c r="H38" s="1724"/>
    </row>
    <row r="39" spans="2:8">
      <c r="B39" s="1129"/>
      <c r="C39" s="1131"/>
      <c r="D39" s="1131"/>
      <c r="E39" s="1131"/>
      <c r="F39" s="1131"/>
      <c r="G39" s="1151"/>
      <c r="H39" s="1151"/>
    </row>
    <row r="40" spans="2:8">
      <c r="B40" s="1129"/>
      <c r="C40" s="1131"/>
      <c r="D40" s="1131"/>
      <c r="E40" s="1131"/>
      <c r="F40" s="1131"/>
      <c r="G40" s="1151"/>
      <c r="H40" s="1151"/>
    </row>
    <row r="41" spans="2:8">
      <c r="B41" s="1129"/>
      <c r="C41" s="1131"/>
      <c r="D41" s="1131"/>
      <c r="E41" s="1131"/>
      <c r="F41" s="1131"/>
      <c r="G41" s="1151"/>
      <c r="H41" s="1151"/>
    </row>
    <row r="42" spans="2:8">
      <c r="B42" s="1129"/>
      <c r="C42" s="1131"/>
      <c r="D42" s="1131"/>
      <c r="E42" s="1131"/>
      <c r="F42" s="1131"/>
      <c r="G42" s="1151"/>
      <c r="H42" s="1151"/>
    </row>
    <row r="43" spans="2:8">
      <c r="B43" s="1129"/>
      <c r="C43" s="1131"/>
      <c r="D43" s="1131"/>
      <c r="E43" s="1131"/>
      <c r="F43" s="1131"/>
      <c r="G43" s="1151"/>
      <c r="H43" s="1151"/>
    </row>
    <row r="44" spans="2:8" ht="20.25" customHeight="1">
      <c r="B44" s="1149"/>
      <c r="C44" s="1150"/>
      <c r="D44" s="1150"/>
      <c r="E44" s="1150"/>
      <c r="F44" s="1150"/>
      <c r="G44" s="1152"/>
      <c r="H44" s="1152"/>
    </row>
    <row r="45" spans="2:8">
      <c r="B45" s="1129"/>
      <c r="C45" s="1131"/>
      <c r="D45" s="1131"/>
      <c r="E45" s="1131"/>
      <c r="F45" s="1131"/>
      <c r="G45" s="1151"/>
      <c r="H45" s="1151"/>
    </row>
    <row r="46" spans="2:8">
      <c r="B46" s="1129"/>
      <c r="C46" s="1131"/>
      <c r="D46" s="1131"/>
      <c r="E46" s="1131"/>
      <c r="F46" s="1131"/>
      <c r="G46" s="1151"/>
      <c r="H46" s="1151"/>
    </row>
    <row r="47" spans="2:8">
      <c r="B47" s="1129"/>
      <c r="C47" s="1131"/>
      <c r="D47" s="1131"/>
      <c r="E47" s="1131"/>
      <c r="F47" s="1131"/>
      <c r="G47" s="1151"/>
      <c r="H47" s="1151"/>
    </row>
    <row r="48" spans="2:8">
      <c r="B48" s="1129"/>
      <c r="C48" s="1131"/>
      <c r="D48" s="1131"/>
      <c r="E48" s="1131"/>
      <c r="F48" s="1131"/>
      <c r="G48" s="1151"/>
      <c r="H48" s="1153"/>
    </row>
    <row r="49" spans="2:8" ht="23.25" customHeight="1">
      <c r="B49" s="1709" t="s">
        <v>1843</v>
      </c>
      <c r="C49" s="1711"/>
      <c r="D49" s="1711"/>
      <c r="E49" s="1711"/>
      <c r="F49" s="1711"/>
      <c r="G49" s="1154"/>
      <c r="H49" s="1143"/>
    </row>
    <row r="50" spans="2:8" ht="27.75" customHeight="1" thickBot="1">
      <c r="B50" s="1712" t="s">
        <v>1844</v>
      </c>
      <c r="C50" s="1713"/>
      <c r="D50" s="1713"/>
      <c r="E50" s="1713"/>
      <c r="F50" s="1725"/>
      <c r="G50" s="1155"/>
      <c r="H50" s="1155"/>
    </row>
    <row r="51" spans="2:8" ht="9" customHeight="1" thickTop="1">
      <c r="B51" s="1145"/>
      <c r="C51" s="1145"/>
      <c r="D51" s="1145"/>
      <c r="E51" s="1145"/>
      <c r="F51" s="1145"/>
      <c r="G51" s="1145"/>
      <c r="H51" s="1145"/>
    </row>
    <row r="52" spans="2:8" ht="15" customHeight="1">
      <c r="B52" s="1714" t="s">
        <v>78</v>
      </c>
      <c r="C52" s="1714"/>
      <c r="D52" s="1714"/>
      <c r="E52" s="1714"/>
      <c r="F52" s="1714"/>
      <c r="G52" s="1714"/>
      <c r="H52" s="1714"/>
    </row>
    <row r="53" spans="2:8" ht="15" customHeight="1">
      <c r="B53" s="1145"/>
      <c r="C53" s="1145"/>
      <c r="D53" s="1145"/>
      <c r="E53" s="1145"/>
      <c r="F53" s="1145"/>
      <c r="G53" s="1145"/>
      <c r="H53" s="1145"/>
    </row>
    <row r="54" spans="2:8">
      <c r="B54" s="1715"/>
      <c r="C54" s="1715"/>
      <c r="D54" s="1715"/>
      <c r="E54" s="1715"/>
      <c r="F54" s="1715"/>
      <c r="G54" s="1715"/>
      <c r="H54" s="1715"/>
    </row>
    <row r="55" spans="2:8">
      <c r="B55" s="1715"/>
      <c r="C55" s="1715"/>
      <c r="D55" s="1715"/>
      <c r="E55" s="1715"/>
      <c r="F55" s="1715"/>
      <c r="G55" s="1715"/>
      <c r="H55" s="1715"/>
    </row>
    <row r="56" spans="2:8">
      <c r="B56" s="1715"/>
      <c r="C56" s="1715"/>
      <c r="D56" s="1715"/>
      <c r="E56" s="1715"/>
      <c r="F56" s="1715"/>
      <c r="G56" s="1715"/>
      <c r="H56" s="1715"/>
    </row>
    <row r="57" spans="2:8">
      <c r="B57" s="1117"/>
      <c r="C57" s="1117"/>
      <c r="D57" s="1117"/>
      <c r="E57" s="1117"/>
      <c r="F57" s="1117"/>
      <c r="G57" s="1117"/>
      <c r="H57" s="1117"/>
    </row>
    <row r="63" spans="2:8">
      <c r="C63" s="1322"/>
    </row>
    <row r="70" spans="4:4">
      <c r="D70" s="1306"/>
    </row>
  </sheetData>
  <customSheetViews>
    <customSheetView guid="{AB7C7113-F865-4779-9FA4-3A0AD2C9E93A}" showPageBreaks="1" showGridLines="0" fitToPage="1" printArea="1" view="pageBreakPreview" topLeftCell="A7">
      <selection activeCell="H21" sqref="H21"/>
      <pageMargins left="0.59" right="0.54" top="0.75" bottom="0.75" header="0.3" footer="0.3"/>
      <pageSetup scale="59" fitToHeight="0" orientation="portrait" r:id="rId1"/>
    </customSheetView>
    <customSheetView guid="{05A24B3F-0046-4A93-964B-C8E884CA78A3}" showPageBreaks="1" showGridLines="0" fitToPage="1" printArea="1" view="pageBreakPreview" topLeftCell="A7">
      <selection activeCell="H21" sqref="H21"/>
      <pageMargins left="0.59" right="0.54" top="0.75" bottom="0.75" header="0.3" footer="0.3"/>
      <pageSetup scale="59" fitToHeight="0" orientation="portrait" r:id="rId2"/>
    </customSheetView>
  </customSheetViews>
  <mergeCells count="18">
    <mergeCell ref="B38:H38"/>
    <mergeCell ref="B49:F49"/>
    <mergeCell ref="B50:F50"/>
    <mergeCell ref="B52:H52"/>
    <mergeCell ref="B54:H56"/>
    <mergeCell ref="B32:H32"/>
    <mergeCell ref="B2:H2"/>
    <mergeCell ref="B3:H3"/>
    <mergeCell ref="B4:H4"/>
    <mergeCell ref="B5:H5"/>
    <mergeCell ref="G6:H6"/>
    <mergeCell ref="B9:F10"/>
    <mergeCell ref="G9:H10"/>
    <mergeCell ref="B13:H13"/>
    <mergeCell ref="B14:H14"/>
    <mergeCell ref="B20:H20"/>
    <mergeCell ref="B29:F29"/>
    <mergeCell ref="B31:H31"/>
  </mergeCells>
  <printOptions horizontalCentered="1"/>
  <pageMargins left="0.59055118110236227" right="0.55118110236220474" top="0.74803149606299213" bottom="0.74803149606299213" header="0.31496062992125984" footer="0.31496062992125984"/>
  <pageSetup scale="55" fitToHeight="0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98"/>
  <sheetViews>
    <sheetView showGridLines="0" topLeftCell="A86" zoomScaleNormal="100" workbookViewId="0">
      <selection activeCell="B103" sqref="B103"/>
    </sheetView>
  </sheetViews>
  <sheetFormatPr baseColWidth="10" defaultRowHeight="12"/>
  <cols>
    <col min="1" max="1" width="0.7109375" style="187" customWidth="1"/>
    <col min="2" max="2" width="144.5703125" style="188" customWidth="1"/>
    <col min="3" max="3" width="1.7109375" style="187" customWidth="1"/>
    <col min="4" max="16384" width="11.42578125" style="187"/>
  </cols>
  <sheetData>
    <row r="1" spans="1:4" ht="6" customHeight="1" thickBot="1"/>
    <row r="2" spans="1:4" ht="20.100000000000001" customHeight="1" thickTop="1">
      <c r="B2" s="1331" t="s">
        <v>124</v>
      </c>
    </row>
    <row r="3" spans="1:4" ht="20.100000000000001" customHeight="1">
      <c r="B3" s="1332" t="s">
        <v>125</v>
      </c>
    </row>
    <row r="4" spans="1:4" ht="20.100000000000001" customHeight="1" thickBot="1">
      <c r="B4" s="1333" t="s">
        <v>126</v>
      </c>
    </row>
    <row r="5" spans="1:4" ht="15.75" thickTop="1" thickBot="1">
      <c r="B5" s="191"/>
    </row>
    <row r="6" spans="1:4" ht="41.25" customHeight="1" thickTop="1" thickBot="1">
      <c r="B6" s="192" t="s">
        <v>127</v>
      </c>
    </row>
    <row r="7" spans="1:4" ht="6" customHeight="1" thickTop="1" thickBot="1">
      <c r="A7" s="193"/>
      <c r="B7" s="194"/>
    </row>
    <row r="8" spans="1:4" ht="20.100000000000001" customHeight="1" thickTop="1">
      <c r="A8" s="195"/>
      <c r="B8" s="196" t="s">
        <v>128</v>
      </c>
    </row>
    <row r="9" spans="1:4" ht="20.100000000000001" customHeight="1">
      <c r="A9" s="195"/>
      <c r="B9" s="197" t="s">
        <v>129</v>
      </c>
    </row>
    <row r="10" spans="1:4" s="199" customFormat="1" ht="20.100000000000001" customHeight="1">
      <c r="A10" s="195"/>
      <c r="B10" s="198" t="s">
        <v>130</v>
      </c>
      <c r="D10" s="199" t="s">
        <v>131</v>
      </c>
    </row>
    <row r="11" spans="1:4" s="199" customFormat="1" ht="20.100000000000001" customHeight="1">
      <c r="A11" s="195"/>
      <c r="B11" s="198" t="s">
        <v>132</v>
      </c>
    </row>
    <row r="12" spans="1:4" s="199" customFormat="1" ht="20.100000000000001" customHeight="1">
      <c r="A12" s="195"/>
      <c r="B12" s="198" t="s">
        <v>133</v>
      </c>
    </row>
    <row r="13" spans="1:4" s="199" customFormat="1" ht="20.100000000000001" customHeight="1">
      <c r="A13" s="195"/>
      <c r="B13" s="198" t="s">
        <v>134</v>
      </c>
    </row>
    <row r="14" spans="1:4" s="199" customFormat="1" ht="20.100000000000001" customHeight="1">
      <c r="A14" s="195"/>
      <c r="B14" s="198" t="s">
        <v>135</v>
      </c>
    </row>
    <row r="15" spans="1:4" s="199" customFormat="1" ht="20.100000000000001" customHeight="1">
      <c r="A15" s="195"/>
      <c r="B15" s="198" t="s">
        <v>136</v>
      </c>
    </row>
    <row r="16" spans="1:4" s="199" customFormat="1" ht="20.100000000000001" customHeight="1">
      <c r="A16" s="195"/>
      <c r="B16" s="198" t="s">
        <v>137</v>
      </c>
    </row>
    <row r="17" spans="1:3" s="199" customFormat="1" ht="20.100000000000001" customHeight="1">
      <c r="A17" s="195"/>
      <c r="B17" s="200" t="s">
        <v>138</v>
      </c>
    </row>
    <row r="18" spans="1:3" s="199" customFormat="1" ht="9.9499999999999993" customHeight="1">
      <c r="A18" s="195"/>
      <c r="B18" s="198"/>
    </row>
    <row r="19" spans="1:3" s="199" customFormat="1" ht="20.100000000000001" customHeight="1">
      <c r="A19" s="195"/>
      <c r="B19" s="200" t="s">
        <v>139</v>
      </c>
    </row>
    <row r="20" spans="1:3" s="199" customFormat="1" ht="20.100000000000001" customHeight="1">
      <c r="A20" s="195"/>
      <c r="B20" s="198" t="s">
        <v>140</v>
      </c>
    </row>
    <row r="21" spans="1:3" s="199" customFormat="1" ht="26.25" customHeight="1">
      <c r="A21" s="195"/>
      <c r="B21" s="201" t="s">
        <v>141</v>
      </c>
    </row>
    <row r="22" spans="1:3" s="199" customFormat="1" ht="20.100000000000001" customHeight="1">
      <c r="A22" s="195"/>
      <c r="B22" s="202" t="s">
        <v>142</v>
      </c>
    </row>
    <row r="23" spans="1:3" s="199" customFormat="1" ht="20.100000000000001" customHeight="1">
      <c r="A23" s="195"/>
      <c r="B23" s="198" t="s">
        <v>143</v>
      </c>
    </row>
    <row r="24" spans="1:3" s="199" customFormat="1" ht="9.9499999999999993" customHeight="1">
      <c r="A24" s="195"/>
      <c r="B24" s="198"/>
    </row>
    <row r="25" spans="1:3" s="199" customFormat="1" ht="20.100000000000001" customHeight="1">
      <c r="A25" s="195"/>
      <c r="B25" s="200" t="s">
        <v>144</v>
      </c>
    </row>
    <row r="26" spans="1:3" s="199" customFormat="1" ht="9.9499999999999993" customHeight="1">
      <c r="A26" s="195"/>
      <c r="B26" s="198"/>
    </row>
    <row r="27" spans="1:3" s="199" customFormat="1" ht="20.100000000000001" customHeight="1">
      <c r="A27" s="195"/>
      <c r="B27" s="200" t="s">
        <v>145</v>
      </c>
      <c r="C27" s="203"/>
    </row>
    <row r="28" spans="1:3" s="199" customFormat="1" ht="9.9499999999999993" customHeight="1">
      <c r="A28" s="195"/>
      <c r="B28" s="198"/>
    </row>
    <row r="29" spans="1:3" s="199" customFormat="1" ht="20.100000000000001" customHeight="1">
      <c r="A29" s="195"/>
      <c r="B29" s="200" t="s">
        <v>146</v>
      </c>
    </row>
    <row r="30" spans="1:3" s="199" customFormat="1" ht="9.9499999999999993" customHeight="1" thickBot="1">
      <c r="A30" s="195"/>
      <c r="B30" s="204"/>
    </row>
    <row r="31" spans="1:3" ht="12.75" thickTop="1"/>
    <row r="32" spans="1:3">
      <c r="B32" s="205" t="s">
        <v>78</v>
      </c>
    </row>
    <row r="40" spans="1:2" ht="7.5" customHeight="1"/>
    <row r="41" spans="1:2" ht="20.100000000000001" customHeight="1">
      <c r="B41" s="189" t="s">
        <v>124</v>
      </c>
    </row>
    <row r="42" spans="1:2" ht="20.100000000000001" customHeight="1">
      <c r="B42" s="190" t="s">
        <v>125</v>
      </c>
    </row>
    <row r="43" spans="1:2" ht="20.100000000000001" customHeight="1">
      <c r="B43" s="189" t="s">
        <v>147</v>
      </c>
    </row>
    <row r="44" spans="1:2" ht="15" thickBot="1">
      <c r="B44" s="191"/>
    </row>
    <row r="45" spans="1:2" ht="41.25" customHeight="1" thickTop="1" thickBot="1">
      <c r="B45" s="192" t="s">
        <v>148</v>
      </c>
    </row>
    <row r="46" spans="1:2" ht="6" customHeight="1" thickTop="1" thickBot="1">
      <c r="A46" s="193"/>
      <c r="B46" s="194"/>
    </row>
    <row r="47" spans="1:2" ht="20.100000000000001" customHeight="1" thickTop="1">
      <c r="A47" s="195"/>
      <c r="B47" s="196" t="s">
        <v>149</v>
      </c>
    </row>
    <row r="48" spans="1:2" ht="20.100000000000001" customHeight="1">
      <c r="A48" s="195"/>
      <c r="B48" s="197" t="s">
        <v>150</v>
      </c>
    </row>
    <row r="49" spans="1:4" s="199" customFormat="1" ht="20.100000000000001" customHeight="1">
      <c r="A49" s="195"/>
      <c r="B49" s="198" t="s">
        <v>151</v>
      </c>
      <c r="D49" s="199" t="s">
        <v>131</v>
      </c>
    </row>
    <row r="50" spans="1:4" s="199" customFormat="1" ht="20.100000000000001" customHeight="1">
      <c r="A50" s="195"/>
      <c r="B50" s="198" t="s">
        <v>152</v>
      </c>
    </row>
    <row r="51" spans="1:4" s="199" customFormat="1" ht="20.100000000000001" customHeight="1">
      <c r="A51" s="195"/>
      <c r="B51" s="198" t="s">
        <v>153</v>
      </c>
    </row>
    <row r="52" spans="1:4" s="199" customFormat="1" ht="20.100000000000001" customHeight="1">
      <c r="A52" s="195"/>
      <c r="B52" s="198" t="s">
        <v>154</v>
      </c>
    </row>
    <row r="53" spans="1:4" s="199" customFormat="1" ht="20.100000000000001" customHeight="1">
      <c r="A53" s="195"/>
      <c r="B53" s="198" t="s">
        <v>155</v>
      </c>
    </row>
    <row r="54" spans="1:4" s="199" customFormat="1" ht="20.100000000000001" customHeight="1">
      <c r="A54" s="195"/>
      <c r="B54" s="198" t="s">
        <v>156</v>
      </c>
    </row>
    <row r="55" spans="1:4" s="199" customFormat="1" ht="20.100000000000001" customHeight="1">
      <c r="A55" s="195"/>
      <c r="B55" s="200" t="s">
        <v>157</v>
      </c>
    </row>
    <row r="56" spans="1:4" s="199" customFormat="1" ht="20.100000000000001" customHeight="1">
      <c r="A56" s="195"/>
      <c r="B56" s="198" t="s">
        <v>158</v>
      </c>
    </row>
    <row r="57" spans="1:4" s="199" customFormat="1" ht="20.100000000000001" customHeight="1">
      <c r="A57" s="195"/>
      <c r="B57" s="198" t="s">
        <v>159</v>
      </c>
    </row>
    <row r="58" spans="1:4" s="199" customFormat="1" ht="9.9499999999999993" customHeight="1" thickBot="1">
      <c r="A58" s="195"/>
      <c r="B58" s="204"/>
    </row>
    <row r="59" spans="1:4" ht="12.75" thickTop="1"/>
    <row r="60" spans="1:4">
      <c r="B60" s="205" t="s">
        <v>78</v>
      </c>
    </row>
    <row r="63" spans="1:4">
      <c r="C63" s="1321"/>
    </row>
    <row r="70" spans="1:4" ht="20.100000000000001" customHeight="1">
      <c r="B70" s="189" t="s">
        <v>124</v>
      </c>
      <c r="D70" s="1305"/>
    </row>
    <row r="71" spans="1:4" ht="20.100000000000001" customHeight="1">
      <c r="B71" s="190" t="s">
        <v>125</v>
      </c>
    </row>
    <row r="72" spans="1:4" ht="20.100000000000001" customHeight="1">
      <c r="B72" s="189" t="s">
        <v>126</v>
      </c>
    </row>
    <row r="73" spans="1:4" ht="15" thickBot="1">
      <c r="B73" s="191"/>
    </row>
    <row r="74" spans="1:4" ht="41.25" customHeight="1" thickTop="1" thickBot="1">
      <c r="B74" s="192" t="s">
        <v>160</v>
      </c>
    </row>
    <row r="75" spans="1:4" ht="6" customHeight="1" thickTop="1" thickBot="1">
      <c r="A75" s="193"/>
      <c r="B75" s="194"/>
    </row>
    <row r="76" spans="1:4" ht="15.95" customHeight="1" thickTop="1">
      <c r="A76" s="195"/>
      <c r="B76" s="206" t="s">
        <v>161</v>
      </c>
    </row>
    <row r="77" spans="1:4" ht="15.95" customHeight="1">
      <c r="A77" s="195"/>
      <c r="B77" s="207" t="s">
        <v>162</v>
      </c>
    </row>
    <row r="78" spans="1:4" s="199" customFormat="1" ht="15.95" customHeight="1">
      <c r="A78" s="195"/>
      <c r="B78" s="198" t="s">
        <v>163</v>
      </c>
      <c r="D78" s="199" t="s">
        <v>131</v>
      </c>
    </row>
    <row r="79" spans="1:4" s="199" customFormat="1" ht="15.95" customHeight="1">
      <c r="A79" s="195"/>
      <c r="B79" s="198" t="s">
        <v>164</v>
      </c>
    </row>
    <row r="80" spans="1:4" s="199" customFormat="1" ht="15.95" customHeight="1">
      <c r="A80" s="195"/>
      <c r="B80" s="198" t="s">
        <v>165</v>
      </c>
    </row>
    <row r="81" spans="1:2" s="199" customFormat="1" ht="15.95" customHeight="1">
      <c r="A81" s="195"/>
      <c r="B81" s="198" t="s">
        <v>166</v>
      </c>
    </row>
    <row r="82" spans="1:2" s="199" customFormat="1" ht="15.95" customHeight="1">
      <c r="A82" s="195"/>
      <c r="B82" s="198" t="s">
        <v>167</v>
      </c>
    </row>
    <row r="83" spans="1:2" s="199" customFormat="1" ht="15.95" customHeight="1">
      <c r="A83" s="195"/>
      <c r="B83" s="198" t="s">
        <v>168</v>
      </c>
    </row>
    <row r="84" spans="1:2" s="199" customFormat="1" ht="15.95" customHeight="1">
      <c r="A84" s="195"/>
      <c r="B84" s="198" t="s">
        <v>169</v>
      </c>
    </row>
    <row r="85" spans="1:2" s="199" customFormat="1" ht="15.95" customHeight="1">
      <c r="A85" s="195"/>
      <c r="B85" s="198" t="s">
        <v>170</v>
      </c>
    </row>
    <row r="86" spans="1:2" s="199" customFormat="1" ht="15.95" customHeight="1">
      <c r="A86" s="195"/>
      <c r="B86" s="198" t="s">
        <v>171</v>
      </c>
    </row>
    <row r="87" spans="1:2" s="199" customFormat="1" ht="15.95" customHeight="1">
      <c r="A87" s="195"/>
      <c r="B87" s="198" t="s">
        <v>172</v>
      </c>
    </row>
    <row r="88" spans="1:2" s="199" customFormat="1" ht="15.95" customHeight="1">
      <c r="A88" s="195"/>
      <c r="B88" s="198" t="s">
        <v>173</v>
      </c>
    </row>
    <row r="89" spans="1:2" s="199" customFormat="1" ht="15.95" customHeight="1">
      <c r="A89" s="195"/>
      <c r="B89" s="198" t="s">
        <v>174</v>
      </c>
    </row>
    <row r="90" spans="1:2" s="199" customFormat="1" ht="15.95" customHeight="1">
      <c r="A90" s="195"/>
      <c r="B90" s="198" t="s">
        <v>175</v>
      </c>
    </row>
    <row r="91" spans="1:2" s="199" customFormat="1" ht="15.95" customHeight="1">
      <c r="A91" s="195"/>
      <c r="B91" s="198" t="s">
        <v>176</v>
      </c>
    </row>
    <row r="92" spans="1:2" s="199" customFormat="1" ht="9.9499999999999993" customHeight="1" thickBot="1">
      <c r="A92" s="195"/>
      <c r="B92" s="204"/>
    </row>
    <row r="93" spans="1:2" ht="12.75" thickTop="1"/>
    <row r="94" spans="1:2">
      <c r="B94" s="205" t="s">
        <v>78</v>
      </c>
    </row>
    <row r="98" ht="5.25" customHeight="1"/>
  </sheetData>
  <customSheetViews>
    <customSheetView guid="{AB7C7113-F865-4779-9FA4-3A0AD2C9E93A}" showGridLines="0" fitToPage="1">
      <selection activeCell="G31" sqref="G31"/>
      <rowBreaks count="2" manualBreakCount="2">
        <brk id="36" max="16383" man="1"/>
        <brk id="68" max="16383" man="1"/>
      </rowBreaks>
      <pageMargins left="0.15748031496062992" right="0.15748031496062992" top="0.74803149606299213" bottom="0.74803149606299213" header="0.31496062992125984" footer="0.31496062992125984"/>
      <pageSetup scale="85" fitToHeight="0" orientation="landscape" r:id="rId1"/>
    </customSheetView>
    <customSheetView guid="{05A24B3F-0046-4A93-964B-C8E884CA78A3}" showGridLines="0" fitToPage="1">
      <selection activeCell="G31" sqref="G31"/>
      <rowBreaks count="2" manualBreakCount="2">
        <brk id="36" max="16383" man="1"/>
        <brk id="68" max="16383" man="1"/>
      </rowBreaks>
      <pageMargins left="0.15748031496062992" right="0.15748031496062992" top="0.74803149606299213" bottom="0.74803149606299213" header="0.31496062992125984" footer="0.31496062992125984"/>
      <pageSetup scale="85" fitToHeight="0" orientation="landscape" r:id="rId2"/>
    </customSheetView>
  </customSheetViews>
  <pageMargins left="0.15748031496062992" right="0.15748031496062992" top="0.74803149606299213" bottom="0.74803149606299213" header="0.31496062992125984" footer="0.31496062992125984"/>
  <pageSetup scale="85" fitToHeight="0" orientation="landscape" r:id="rId3"/>
  <rowBreaks count="2" manualBreakCount="2">
    <brk id="36" max="16383" man="1"/>
    <brk id="68" max="16383" man="1"/>
  </rowBreak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6"/>
  <sheetViews>
    <sheetView showGridLines="0" zoomScaleNormal="100" workbookViewId="0">
      <selection activeCell="B103" sqref="B103"/>
    </sheetView>
  </sheetViews>
  <sheetFormatPr baseColWidth="10" defaultRowHeight="15"/>
  <cols>
    <col min="1" max="1" width="1.42578125" style="1058" customWidth="1"/>
    <col min="2" max="2" width="43.42578125" style="1058" customWidth="1"/>
    <col min="3" max="3" width="18" style="1058" customWidth="1"/>
    <col min="4" max="4" width="20" style="1058" customWidth="1"/>
    <col min="5" max="5" width="42.42578125" style="1058" customWidth="1"/>
    <col min="6" max="7" width="16.28515625" style="1058" customWidth="1"/>
    <col min="8" max="16384" width="11.42578125" style="1058"/>
  </cols>
  <sheetData>
    <row r="1" spans="2:7" ht="7.5" customHeight="1"/>
    <row r="2" spans="2:7" ht="10.5" customHeight="1">
      <c r="B2" s="1729"/>
      <c r="C2" s="1730"/>
      <c r="D2" s="1730"/>
      <c r="E2" s="1730"/>
      <c r="F2" s="1730"/>
      <c r="G2" s="1731"/>
    </row>
    <row r="3" spans="2:7" ht="10.5" customHeight="1">
      <c r="B3" s="1747" t="s">
        <v>2109</v>
      </c>
      <c r="C3" s="1748"/>
      <c r="D3" s="1748"/>
      <c r="E3" s="1748"/>
      <c r="F3" s="1748"/>
      <c r="G3" s="1749"/>
    </row>
    <row r="4" spans="2:7" ht="10.5" customHeight="1">
      <c r="B4" s="1732" t="s">
        <v>1702</v>
      </c>
      <c r="C4" s="1733"/>
      <c r="D4" s="1733"/>
      <c r="E4" s="1733"/>
      <c r="F4" s="1733"/>
      <c r="G4" s="1734"/>
    </row>
    <row r="5" spans="2:7" ht="10.5" customHeight="1">
      <c r="B5" s="1732"/>
      <c r="C5" s="1733"/>
      <c r="D5" s="1733"/>
      <c r="E5" s="1733"/>
      <c r="F5" s="1733"/>
      <c r="G5" s="1734"/>
    </row>
    <row r="6" spans="2:7" ht="10.5" customHeight="1">
      <c r="B6" s="1732" t="s">
        <v>177</v>
      </c>
      <c r="C6" s="1733"/>
      <c r="D6" s="1733"/>
      <c r="E6" s="1733"/>
      <c r="F6" s="1733"/>
      <c r="G6" s="1734"/>
    </row>
    <row r="7" spans="2:7" ht="10.5" customHeight="1">
      <c r="B7" s="1750" t="s">
        <v>1817</v>
      </c>
      <c r="C7" s="1751"/>
      <c r="D7" s="1751"/>
      <c r="E7" s="1751"/>
      <c r="F7" s="1751"/>
      <c r="G7" s="1752"/>
    </row>
    <row r="8" spans="2:7" ht="10.5" customHeight="1">
      <c r="B8" s="1241" t="s">
        <v>1907</v>
      </c>
      <c r="C8" s="1242"/>
      <c r="D8" s="1242"/>
      <c r="E8" s="1242"/>
      <c r="F8" s="1242"/>
      <c r="G8" s="1243"/>
    </row>
    <row r="9" spans="2:7" ht="10.5" customHeight="1">
      <c r="B9" s="1735"/>
      <c r="C9" s="1736"/>
      <c r="D9" s="1736"/>
      <c r="E9" s="1736"/>
      <c r="F9" s="1736"/>
      <c r="G9" s="1737"/>
    </row>
    <row r="10" spans="2:7" ht="15.75" customHeight="1">
      <c r="B10" s="1738" t="s">
        <v>1680</v>
      </c>
      <c r="C10" s="1741" t="s">
        <v>1819</v>
      </c>
      <c r="D10" s="1741" t="s">
        <v>1818</v>
      </c>
      <c r="E10" s="1744" t="s">
        <v>1680</v>
      </c>
      <c r="F10" s="1741" t="s">
        <v>1819</v>
      </c>
      <c r="G10" s="1741" t="s">
        <v>1818</v>
      </c>
    </row>
    <row r="11" spans="2:7">
      <c r="B11" s="1739"/>
      <c r="C11" s="1742"/>
      <c r="D11" s="1742"/>
      <c r="E11" s="1745"/>
      <c r="F11" s="1742"/>
      <c r="G11" s="1742"/>
    </row>
    <row r="12" spans="2:7" ht="10.5" customHeight="1">
      <c r="B12" s="1740"/>
      <c r="C12" s="1743"/>
      <c r="D12" s="1743"/>
      <c r="E12" s="1746"/>
      <c r="F12" s="1743"/>
      <c r="G12" s="1743"/>
    </row>
    <row r="13" spans="2:7" ht="17.25" customHeight="1">
      <c r="B13" s="1059" t="s">
        <v>185</v>
      </c>
      <c r="C13" s="1060"/>
      <c r="D13" s="1060"/>
      <c r="E13" s="1061" t="s">
        <v>186</v>
      </c>
      <c r="F13" s="1060"/>
      <c r="G13" s="1062"/>
    </row>
    <row r="14" spans="2:7">
      <c r="B14" s="1063" t="s">
        <v>88</v>
      </c>
      <c r="C14" s="1064"/>
      <c r="D14" s="1064"/>
      <c r="E14" s="1065" t="s">
        <v>187</v>
      </c>
      <c r="F14" s="1066"/>
      <c r="G14" s="1067"/>
    </row>
    <row r="15" spans="2:7" ht="25.5">
      <c r="B15" s="1068" t="s">
        <v>1703</v>
      </c>
      <c r="C15" s="1069">
        <f>SUM(C16:C22)</f>
        <v>0</v>
      </c>
      <c r="D15" s="1069">
        <f>SUM(D16:D22)</f>
        <v>0</v>
      </c>
      <c r="E15" s="1070" t="s">
        <v>1704</v>
      </c>
      <c r="F15" s="1069">
        <f>SUM(F16:F24)</f>
        <v>0</v>
      </c>
      <c r="G15" s="1071">
        <f>SUM(G16:G24)</f>
        <v>0</v>
      </c>
    </row>
    <row r="16" spans="2:7" ht="11.25" customHeight="1">
      <c r="B16" s="1072" t="s">
        <v>1705</v>
      </c>
      <c r="C16" s="1073"/>
      <c r="D16" s="1073"/>
      <c r="E16" s="1074" t="s">
        <v>1706</v>
      </c>
      <c r="F16" s="1073"/>
      <c r="G16" s="1075"/>
    </row>
    <row r="17" spans="2:7" ht="11.25" customHeight="1">
      <c r="B17" s="1072" t="s">
        <v>1707</v>
      </c>
      <c r="C17" s="1073"/>
      <c r="D17" s="1073"/>
      <c r="E17" s="1074" t="s">
        <v>1708</v>
      </c>
      <c r="F17" s="1073"/>
      <c r="G17" s="1075"/>
    </row>
    <row r="18" spans="2:7" ht="25.5">
      <c r="B18" s="1072" t="s">
        <v>1709</v>
      </c>
      <c r="C18" s="1073"/>
      <c r="D18" s="1073"/>
      <c r="E18" s="1074" t="s">
        <v>1710</v>
      </c>
      <c r="F18" s="1073"/>
      <c r="G18" s="1075"/>
    </row>
    <row r="19" spans="2:7" ht="25.5">
      <c r="B19" s="1072" t="s">
        <v>1711</v>
      </c>
      <c r="C19" s="1073"/>
      <c r="D19" s="1073"/>
      <c r="E19" s="1074" t="s">
        <v>1712</v>
      </c>
      <c r="F19" s="1073"/>
      <c r="G19" s="1075"/>
    </row>
    <row r="20" spans="2:7" ht="25.5">
      <c r="B20" s="1072" t="s">
        <v>1713</v>
      </c>
      <c r="C20" s="1073"/>
      <c r="D20" s="1073"/>
      <c r="E20" s="1074" t="s">
        <v>1714</v>
      </c>
      <c r="F20" s="1073"/>
      <c r="G20" s="1075"/>
    </row>
    <row r="21" spans="2:7" ht="25.5">
      <c r="B21" s="1072" t="s">
        <v>1715</v>
      </c>
      <c r="C21" s="1073"/>
      <c r="D21" s="1073"/>
      <c r="E21" s="1074" t="s">
        <v>1716</v>
      </c>
      <c r="F21" s="1073"/>
      <c r="G21" s="1075"/>
    </row>
    <row r="22" spans="2:7" ht="25.5">
      <c r="B22" s="1072" t="s">
        <v>1717</v>
      </c>
      <c r="C22" s="1073"/>
      <c r="D22" s="1073"/>
      <c r="E22" s="1074" t="s">
        <v>1718</v>
      </c>
      <c r="F22" s="1073"/>
      <c r="G22" s="1075"/>
    </row>
    <row r="23" spans="2:7" ht="25.5">
      <c r="B23" s="1076" t="s">
        <v>1719</v>
      </c>
      <c r="C23" s="1069">
        <f>SUM(C24:C30)</f>
        <v>0</v>
      </c>
      <c r="D23" s="1069">
        <f>SUM(D24:D30)</f>
        <v>0</v>
      </c>
      <c r="E23" s="1074" t="s">
        <v>1720</v>
      </c>
      <c r="F23" s="1073"/>
      <c r="G23" s="1075"/>
    </row>
    <row r="24" spans="2:7" ht="11.25" customHeight="1">
      <c r="B24" s="1072" t="s">
        <v>1721</v>
      </c>
      <c r="C24" s="1073"/>
      <c r="D24" s="1073"/>
      <c r="E24" s="1074" t="s">
        <v>1722</v>
      </c>
      <c r="F24" s="1073"/>
      <c r="G24" s="1075"/>
    </row>
    <row r="25" spans="2:7" ht="25.5">
      <c r="B25" s="1072" t="s">
        <v>1723</v>
      </c>
      <c r="C25" s="1073"/>
      <c r="D25" s="1073"/>
      <c r="E25" s="1070" t="s">
        <v>1724</v>
      </c>
      <c r="F25" s="1069">
        <f>SUM(F26:F28)</f>
        <v>0</v>
      </c>
      <c r="G25" s="1071">
        <f>SUM(G26:G28)</f>
        <v>0</v>
      </c>
    </row>
    <row r="26" spans="2:7" ht="25.5">
      <c r="B26" s="1072" t="s">
        <v>1725</v>
      </c>
      <c r="C26" s="1073"/>
      <c r="D26" s="1073"/>
      <c r="E26" s="1074" t="s">
        <v>1726</v>
      </c>
      <c r="F26" s="1073"/>
      <c r="G26" s="1075"/>
    </row>
    <row r="27" spans="2:7" ht="25.5">
      <c r="B27" s="1072" t="s">
        <v>1727</v>
      </c>
      <c r="C27" s="1073"/>
      <c r="D27" s="1073"/>
      <c r="E27" s="1074" t="s">
        <v>1728</v>
      </c>
      <c r="F27" s="1073"/>
      <c r="G27" s="1075"/>
    </row>
    <row r="28" spans="2:7" ht="25.5">
      <c r="B28" s="1072" t="s">
        <v>1729</v>
      </c>
      <c r="C28" s="1073"/>
      <c r="D28" s="1073"/>
      <c r="E28" s="1074" t="s">
        <v>1730</v>
      </c>
      <c r="F28" s="1073"/>
      <c r="G28" s="1075"/>
    </row>
    <row r="29" spans="2:7" ht="25.5">
      <c r="B29" s="1072" t="s">
        <v>1731</v>
      </c>
      <c r="C29" s="1073"/>
      <c r="D29" s="1073"/>
      <c r="E29" s="1070" t="s">
        <v>1732</v>
      </c>
      <c r="F29" s="1069">
        <f>SUM(F30:F31)</f>
        <v>0</v>
      </c>
      <c r="G29" s="1071">
        <f>SUM(G30:G31)</f>
        <v>0</v>
      </c>
    </row>
    <row r="30" spans="2:7" ht="25.5">
      <c r="B30" s="1072" t="s">
        <v>1733</v>
      </c>
      <c r="C30" s="1073"/>
      <c r="D30" s="1073"/>
      <c r="E30" s="1074" t="s">
        <v>1734</v>
      </c>
      <c r="F30" s="1073"/>
      <c r="G30" s="1075"/>
    </row>
    <row r="31" spans="2:7" ht="25.5">
      <c r="B31" s="1068" t="s">
        <v>1735</v>
      </c>
      <c r="C31" s="1069">
        <f>SUM(C32:C36)</f>
        <v>0</v>
      </c>
      <c r="D31" s="1069">
        <f>SUM(D32:D36)</f>
        <v>0</v>
      </c>
      <c r="E31" s="1074" t="s">
        <v>1736</v>
      </c>
      <c r="F31" s="1073"/>
      <c r="G31" s="1075"/>
    </row>
    <row r="32" spans="2:7" ht="25.5">
      <c r="B32" s="1072" t="s">
        <v>1737</v>
      </c>
      <c r="C32" s="1073"/>
      <c r="D32" s="1073"/>
      <c r="E32" s="1070" t="s">
        <v>1738</v>
      </c>
      <c r="F32" s="1077"/>
      <c r="G32" s="1078"/>
    </row>
    <row r="33" spans="2:7" ht="25.5">
      <c r="B33" s="1072" t="s">
        <v>1739</v>
      </c>
      <c r="C33" s="1073"/>
      <c r="D33" s="1073"/>
      <c r="E33" s="1070" t="s">
        <v>1740</v>
      </c>
      <c r="F33" s="1069">
        <f>SUM(F34:F36)</f>
        <v>0</v>
      </c>
      <c r="G33" s="1071">
        <f>SUM(G34:G36)</f>
        <v>0</v>
      </c>
    </row>
    <row r="34" spans="2:7" ht="25.5">
      <c r="B34" s="1072" t="s">
        <v>1741</v>
      </c>
      <c r="C34" s="1073"/>
      <c r="D34" s="1073"/>
      <c r="E34" s="1074" t="s">
        <v>1742</v>
      </c>
      <c r="F34" s="1073"/>
      <c r="G34" s="1075"/>
    </row>
    <row r="35" spans="2:7" ht="25.5">
      <c r="B35" s="1072" t="s">
        <v>1743</v>
      </c>
      <c r="C35" s="1073"/>
      <c r="D35" s="1073"/>
      <c r="E35" s="1074" t="s">
        <v>1744</v>
      </c>
      <c r="F35" s="1073"/>
      <c r="G35" s="1075"/>
    </row>
    <row r="36" spans="2:7" ht="25.5">
      <c r="B36" s="1072" t="s">
        <v>1745</v>
      </c>
      <c r="C36" s="1073"/>
      <c r="D36" s="1073"/>
      <c r="E36" s="1074" t="s">
        <v>1746</v>
      </c>
      <c r="F36" s="1073"/>
      <c r="G36" s="1075"/>
    </row>
    <row r="37" spans="2:7" ht="26.25" customHeight="1">
      <c r="B37" s="1068" t="s">
        <v>1747</v>
      </c>
      <c r="C37" s="1069">
        <f>SUM(C38:C42)</f>
        <v>0</v>
      </c>
      <c r="D37" s="1069">
        <f>SUM(D38:D42)</f>
        <v>0</v>
      </c>
      <c r="E37" s="1070" t="s">
        <v>1748</v>
      </c>
      <c r="F37" s="1069">
        <f>SUM(F38:F43)</f>
        <v>0</v>
      </c>
      <c r="G37" s="1071">
        <f>SUM(G38:G43)</f>
        <v>0</v>
      </c>
    </row>
    <row r="38" spans="2:7" ht="11.25" customHeight="1">
      <c r="B38" s="1072" t="s">
        <v>1749</v>
      </c>
      <c r="C38" s="1073"/>
      <c r="D38" s="1073"/>
      <c r="E38" s="1074" t="s">
        <v>1750</v>
      </c>
      <c r="F38" s="1073"/>
      <c r="G38" s="1075"/>
    </row>
    <row r="39" spans="2:7" ht="11.25" customHeight="1">
      <c r="B39" s="1072" t="s">
        <v>1751</v>
      </c>
      <c r="C39" s="1073"/>
      <c r="D39" s="1073"/>
      <c r="E39" s="1074" t="s">
        <v>1752</v>
      </c>
      <c r="F39" s="1073"/>
      <c r="G39" s="1075"/>
    </row>
    <row r="40" spans="2:7" ht="25.5">
      <c r="B40" s="1072" t="s">
        <v>1753</v>
      </c>
      <c r="C40" s="1073"/>
      <c r="D40" s="1073"/>
      <c r="E40" s="1074" t="s">
        <v>1754</v>
      </c>
      <c r="F40" s="1073"/>
      <c r="G40" s="1075"/>
    </row>
    <row r="41" spans="2:7" ht="25.5">
      <c r="B41" s="1072" t="s">
        <v>1755</v>
      </c>
      <c r="C41" s="1073"/>
      <c r="D41" s="1073"/>
      <c r="E41" s="1074" t="s">
        <v>1756</v>
      </c>
      <c r="F41" s="1073"/>
      <c r="G41" s="1075"/>
    </row>
    <row r="42" spans="2:7" ht="25.5">
      <c r="B42" s="1072" t="s">
        <v>1757</v>
      </c>
      <c r="C42" s="1073"/>
      <c r="D42" s="1073"/>
      <c r="E42" s="1074" t="s">
        <v>1758</v>
      </c>
      <c r="F42" s="1073"/>
      <c r="G42" s="1075"/>
    </row>
    <row r="43" spans="2:7" ht="11.25" customHeight="1">
      <c r="B43" s="1068" t="s">
        <v>1759</v>
      </c>
      <c r="C43" s="1077"/>
      <c r="D43" s="1077"/>
      <c r="E43" s="1074" t="s">
        <v>1760</v>
      </c>
      <c r="F43" s="1073"/>
      <c r="G43" s="1075"/>
    </row>
    <row r="44" spans="2:7" ht="25.5">
      <c r="B44" s="1068" t="s">
        <v>1761</v>
      </c>
      <c r="C44" s="1069">
        <f>SUM(C45:C46)</f>
        <v>0</v>
      </c>
      <c r="D44" s="1069">
        <f>SUM(D45:D46)</f>
        <v>0</v>
      </c>
      <c r="E44" s="1070" t="s">
        <v>1762</v>
      </c>
      <c r="F44" s="1069">
        <f>SUM(F45:F47)</f>
        <v>0</v>
      </c>
      <c r="G44" s="1071">
        <f>SUM(G45:G47)</f>
        <v>0</v>
      </c>
    </row>
    <row r="45" spans="2:7" ht="25.5">
      <c r="B45" s="1072" t="s">
        <v>1763</v>
      </c>
      <c r="C45" s="1073"/>
      <c r="D45" s="1073"/>
      <c r="E45" s="1074" t="s">
        <v>1764</v>
      </c>
      <c r="F45" s="1073"/>
      <c r="G45" s="1075"/>
    </row>
    <row r="46" spans="2:7" ht="11.25" customHeight="1">
      <c r="B46" s="1072" t="s">
        <v>1765</v>
      </c>
      <c r="C46" s="1073"/>
      <c r="D46" s="1073"/>
      <c r="E46" s="1074" t="s">
        <v>1766</v>
      </c>
      <c r="F46" s="1073"/>
      <c r="G46" s="1075"/>
    </row>
    <row r="47" spans="2:7" ht="15" customHeight="1">
      <c r="B47" s="1068" t="s">
        <v>1767</v>
      </c>
      <c r="C47" s="1069">
        <f>SUM(C48:C51)</f>
        <v>0</v>
      </c>
      <c r="D47" s="1069">
        <f>SUM(D48:D51)</f>
        <v>0</v>
      </c>
      <c r="E47" s="1074" t="s">
        <v>1768</v>
      </c>
      <c r="F47" s="1073"/>
      <c r="G47" s="1075"/>
    </row>
    <row r="48" spans="2:7" ht="15" customHeight="1">
      <c r="B48" s="1072" t="s">
        <v>1769</v>
      </c>
      <c r="C48" s="1073"/>
      <c r="D48" s="1073"/>
      <c r="E48" s="1070" t="s">
        <v>1770</v>
      </c>
      <c r="F48" s="1069">
        <f>SUM(F49:F51)</f>
        <v>0</v>
      </c>
      <c r="G48" s="1071">
        <f>SUM(G49:G51)</f>
        <v>0</v>
      </c>
    </row>
    <row r="49" spans="2:7" ht="25.5">
      <c r="B49" s="1072" t="s">
        <v>1771</v>
      </c>
      <c r="C49" s="1073"/>
      <c r="D49" s="1073"/>
      <c r="E49" s="1074" t="s">
        <v>1772</v>
      </c>
      <c r="F49" s="1073"/>
      <c r="G49" s="1075"/>
    </row>
    <row r="50" spans="2:7" ht="25.5">
      <c r="B50" s="1072" t="s">
        <v>1773</v>
      </c>
      <c r="C50" s="1073"/>
      <c r="D50" s="1073"/>
      <c r="E50" s="1074" t="s">
        <v>1774</v>
      </c>
      <c r="F50" s="1073"/>
      <c r="G50" s="1075"/>
    </row>
    <row r="51" spans="2:7" ht="11.25" customHeight="1">
      <c r="B51" s="1072" t="s">
        <v>1775</v>
      </c>
      <c r="C51" s="1073"/>
      <c r="D51" s="1073"/>
      <c r="E51" s="1074" t="s">
        <v>1776</v>
      </c>
      <c r="F51" s="1073"/>
      <c r="G51" s="1075"/>
    </row>
    <row r="52" spans="2:7" ht="7.5" customHeight="1">
      <c r="B52" s="1079"/>
      <c r="C52" s="1080"/>
      <c r="D52" s="1080"/>
      <c r="E52" s="1081"/>
      <c r="F52" s="1080"/>
      <c r="G52" s="1082"/>
    </row>
    <row r="53" spans="2:7" ht="25.5">
      <c r="B53" s="1083" t="s">
        <v>1777</v>
      </c>
      <c r="C53" s="1069">
        <f>C15+C23+C31+C37+C43+C44+C47</f>
        <v>0</v>
      </c>
      <c r="D53" s="1069">
        <f>D15+D23+D31+D37+D43+D44+D47</f>
        <v>0</v>
      </c>
      <c r="E53" s="1084" t="s">
        <v>1778</v>
      </c>
      <c r="F53" s="1069">
        <f>F15+F25+F29+F32+F33+F37+F44+F48</f>
        <v>0</v>
      </c>
      <c r="G53" s="1071">
        <f>G15+G25+G29+G32+G33+G37+G44+G48</f>
        <v>0</v>
      </c>
    </row>
    <row r="54" spans="2:7" ht="7.5" customHeight="1">
      <c r="B54" s="1085"/>
      <c r="C54" s="1080"/>
      <c r="D54" s="1086"/>
      <c r="E54" s="1087"/>
      <c r="F54" s="1086"/>
      <c r="G54" s="1082"/>
    </row>
    <row r="55" spans="2:7">
      <c r="B55" s="1063" t="s">
        <v>1779</v>
      </c>
      <c r="C55" s="1064"/>
      <c r="D55" s="1064"/>
      <c r="E55" s="1088" t="s">
        <v>1780</v>
      </c>
      <c r="F55" s="1089"/>
      <c r="G55" s="1090"/>
    </row>
    <row r="56" spans="2:7" ht="11.25" customHeight="1">
      <c r="B56" s="1072" t="s">
        <v>1781</v>
      </c>
      <c r="C56" s="1073"/>
      <c r="D56" s="1073"/>
      <c r="E56" s="1091" t="s">
        <v>1782</v>
      </c>
      <c r="F56" s="1092"/>
      <c r="G56" s="1093"/>
    </row>
    <row r="57" spans="2:7" ht="25.5">
      <c r="B57" s="1094" t="s">
        <v>1783</v>
      </c>
      <c r="C57" s="1073"/>
      <c r="D57" s="1073"/>
      <c r="E57" s="1091" t="s">
        <v>1784</v>
      </c>
      <c r="F57" s="1092"/>
      <c r="G57" s="1093"/>
    </row>
    <row r="58" spans="2:7" ht="25.5">
      <c r="B58" s="1094" t="s">
        <v>1785</v>
      </c>
      <c r="C58" s="1073"/>
      <c r="D58" s="1073"/>
      <c r="E58" s="1091" t="s">
        <v>1786</v>
      </c>
      <c r="F58" s="1092"/>
      <c r="G58" s="1093"/>
    </row>
    <row r="59" spans="2:7" ht="11.25" customHeight="1">
      <c r="B59" s="1072" t="s">
        <v>1787</v>
      </c>
      <c r="C59" s="1073"/>
      <c r="D59" s="1073"/>
      <c r="E59" s="1091" t="s">
        <v>1788</v>
      </c>
      <c r="F59" s="1092"/>
      <c r="G59" s="1093"/>
    </row>
    <row r="60" spans="2:7" ht="25.5">
      <c r="B60" s="1072" t="s">
        <v>1789</v>
      </c>
      <c r="C60" s="1073"/>
      <c r="D60" s="1073"/>
      <c r="E60" s="1091" t="s">
        <v>1790</v>
      </c>
      <c r="F60" s="1092"/>
      <c r="G60" s="1093"/>
    </row>
    <row r="61" spans="2:7" ht="25.5">
      <c r="B61" s="1072" t="s">
        <v>1791</v>
      </c>
      <c r="C61" s="1073"/>
      <c r="D61" s="1073"/>
      <c r="E61" s="1091" t="s">
        <v>1792</v>
      </c>
      <c r="F61" s="1092"/>
      <c r="G61" s="1093"/>
    </row>
    <row r="62" spans="2:7" ht="11.25" customHeight="1">
      <c r="B62" s="1072" t="s">
        <v>1793</v>
      </c>
      <c r="C62" s="1073"/>
      <c r="D62" s="1073"/>
      <c r="E62" s="1081"/>
      <c r="F62" s="1080"/>
      <c r="G62" s="1082"/>
    </row>
    <row r="63" spans="2:7" ht="25.5">
      <c r="B63" s="1072" t="s">
        <v>1794</v>
      </c>
      <c r="C63" s="1320"/>
      <c r="D63" s="1073"/>
      <c r="E63" s="1095" t="s">
        <v>1795</v>
      </c>
      <c r="F63" s="1069">
        <f>SUM(F56:F61)</f>
        <v>0</v>
      </c>
      <c r="G63" s="1071">
        <f>SUM(G56:G61)</f>
        <v>0</v>
      </c>
    </row>
    <row r="64" spans="2:7">
      <c r="B64" s="1072" t="s">
        <v>1796</v>
      </c>
      <c r="C64" s="1073"/>
      <c r="D64" s="1073"/>
      <c r="E64" s="1081"/>
      <c r="F64" s="1080"/>
      <c r="G64" s="1082"/>
    </row>
    <row r="65" spans="2:7" ht="15" customHeight="1">
      <c r="B65" s="1079"/>
      <c r="C65" s="1080"/>
      <c r="D65" s="1080"/>
      <c r="E65" s="1095" t="s">
        <v>1797</v>
      </c>
      <c r="F65" s="1096">
        <f>F53+F63</f>
        <v>0</v>
      </c>
      <c r="G65" s="1097">
        <f>G53+G63</f>
        <v>0</v>
      </c>
    </row>
    <row r="66" spans="2:7" ht="25.5">
      <c r="B66" s="1098" t="s">
        <v>1798</v>
      </c>
      <c r="C66" s="1069">
        <f>SUM(C56:C64)</f>
        <v>0</v>
      </c>
      <c r="D66" s="1069">
        <f>SUM(D56:D64)</f>
        <v>0</v>
      </c>
      <c r="E66" s="1081"/>
      <c r="F66" s="1080"/>
      <c r="G66" s="1082"/>
    </row>
    <row r="67" spans="2:7" ht="9" customHeight="1">
      <c r="B67" s="1079"/>
      <c r="C67" s="1080"/>
      <c r="D67" s="1080"/>
      <c r="E67" s="1099" t="s">
        <v>1799</v>
      </c>
      <c r="F67" s="1080"/>
      <c r="G67" s="1082"/>
    </row>
    <row r="68" spans="2:7" ht="15" customHeight="1">
      <c r="B68" s="1098" t="s">
        <v>1800</v>
      </c>
      <c r="C68" s="1096">
        <f>C53+C66</f>
        <v>0</v>
      </c>
      <c r="D68" s="1096">
        <f>D53+D66</f>
        <v>0</v>
      </c>
      <c r="E68" s="1081"/>
      <c r="F68" s="1080"/>
      <c r="G68" s="1082"/>
    </row>
    <row r="69" spans="2:7" ht="25.5">
      <c r="B69" s="1079"/>
      <c r="C69" s="1080"/>
      <c r="D69" s="1080"/>
      <c r="E69" s="1095" t="s">
        <v>1801</v>
      </c>
      <c r="F69" s="1069">
        <f>SUM(F70:F72)</f>
        <v>0</v>
      </c>
      <c r="G69" s="1071">
        <f>SUM(G70:G72)</f>
        <v>0</v>
      </c>
    </row>
    <row r="70" spans="2:7" ht="11.25" customHeight="1">
      <c r="B70" s="1100"/>
      <c r="C70" s="1101"/>
      <c r="D70" s="1304"/>
      <c r="E70" s="1102" t="s">
        <v>1802</v>
      </c>
      <c r="F70" s="1103"/>
      <c r="G70" s="1075"/>
    </row>
    <row r="71" spans="2:7" ht="11.25" customHeight="1">
      <c r="B71" s="1100"/>
      <c r="C71" s="1101"/>
      <c r="D71" s="1101"/>
      <c r="E71" s="1102" t="s">
        <v>1803</v>
      </c>
      <c r="F71" s="1103"/>
      <c r="G71" s="1075"/>
    </row>
    <row r="72" spans="2:7" ht="25.5">
      <c r="B72" s="1079"/>
      <c r="C72" s="1080"/>
      <c r="D72" s="1080"/>
      <c r="E72" s="1074" t="s">
        <v>1804</v>
      </c>
      <c r="F72" s="1073"/>
      <c r="G72" s="1075"/>
    </row>
    <row r="73" spans="2:7" ht="9" customHeight="1">
      <c r="B73" s="1079"/>
      <c r="C73" s="1080"/>
      <c r="D73" s="1080"/>
      <c r="E73" s="1081"/>
      <c r="F73" s="1080"/>
      <c r="G73" s="1082"/>
    </row>
    <row r="74" spans="2:7" ht="25.5">
      <c r="B74" s="1079"/>
      <c r="C74" s="1080"/>
      <c r="D74" s="1080"/>
      <c r="E74" s="1095" t="s">
        <v>1805</v>
      </c>
      <c r="F74" s="1069">
        <f>SUM(F75:F79)</f>
        <v>0</v>
      </c>
      <c r="G74" s="1071">
        <f>SUM(G75:G79)</f>
        <v>0</v>
      </c>
    </row>
    <row r="75" spans="2:7" ht="11.25" customHeight="1">
      <c r="B75" s="1079"/>
      <c r="C75" s="1080"/>
      <c r="D75" s="1080"/>
      <c r="E75" s="1074" t="s">
        <v>1806</v>
      </c>
      <c r="F75" s="1073"/>
      <c r="G75" s="1075"/>
    </row>
    <row r="76" spans="2:7" ht="11.25" customHeight="1">
      <c r="B76" s="1079"/>
      <c r="C76" s="1080"/>
      <c r="D76" s="1080"/>
      <c r="E76" s="1074" t="s">
        <v>1807</v>
      </c>
      <c r="F76" s="1073"/>
      <c r="G76" s="1075"/>
    </row>
    <row r="77" spans="2:7" ht="11.25" customHeight="1">
      <c r="B77" s="1079"/>
      <c r="C77" s="1080"/>
      <c r="D77" s="1080"/>
      <c r="E77" s="1074" t="s">
        <v>1808</v>
      </c>
      <c r="F77" s="1073"/>
      <c r="G77" s="1075"/>
    </row>
    <row r="78" spans="2:7" ht="11.25" customHeight="1">
      <c r="B78" s="1079"/>
      <c r="C78" s="1080"/>
      <c r="D78" s="1080"/>
      <c r="E78" s="1074" t="s">
        <v>1809</v>
      </c>
      <c r="F78" s="1073"/>
      <c r="G78" s="1075"/>
    </row>
    <row r="79" spans="2:7" ht="25.5">
      <c r="B79" s="1079"/>
      <c r="C79" s="1080"/>
      <c r="D79" s="1080"/>
      <c r="E79" s="1074" t="s">
        <v>1810</v>
      </c>
      <c r="F79" s="1073"/>
      <c r="G79" s="1075"/>
    </row>
    <row r="80" spans="2:7" ht="9" customHeight="1">
      <c r="B80" s="1079"/>
      <c r="C80" s="1080"/>
      <c r="D80" s="1080"/>
      <c r="E80" s="1104"/>
      <c r="F80" s="1105"/>
      <c r="G80" s="1106"/>
    </row>
    <row r="81" spans="2:7" ht="38.25">
      <c r="B81" s="1079"/>
      <c r="C81" s="1080"/>
      <c r="D81" s="1080"/>
      <c r="E81" s="1095" t="s">
        <v>1811</v>
      </c>
      <c r="F81" s="1069">
        <f>SUM(F82:F83)</f>
        <v>0</v>
      </c>
      <c r="G81" s="1071">
        <f>SUM(G82:G83)</f>
        <v>0</v>
      </c>
    </row>
    <row r="82" spans="2:7" ht="11.25" customHeight="1">
      <c r="B82" s="1079"/>
      <c r="C82" s="1080"/>
      <c r="D82" s="1080"/>
      <c r="E82" s="1074" t="s">
        <v>1812</v>
      </c>
      <c r="F82" s="1073"/>
      <c r="G82" s="1075"/>
    </row>
    <row r="83" spans="2:7" ht="25.5">
      <c r="B83" s="1079"/>
      <c r="C83" s="1080"/>
      <c r="D83" s="1080"/>
      <c r="E83" s="1074" t="s">
        <v>1813</v>
      </c>
      <c r="F83" s="1073"/>
      <c r="G83" s="1075"/>
    </row>
    <row r="84" spans="2:7" ht="9" customHeight="1">
      <c r="B84" s="1079"/>
      <c r="C84" s="1080"/>
      <c r="D84" s="1080"/>
      <c r="E84" s="1104"/>
      <c r="F84" s="1105"/>
      <c r="G84" s="1106"/>
    </row>
    <row r="85" spans="2:7" ht="25.5">
      <c r="B85" s="1079"/>
      <c r="C85" s="1080"/>
      <c r="D85" s="1080"/>
      <c r="E85" s="1095" t="s">
        <v>1814</v>
      </c>
      <c r="F85" s="1069">
        <f>F69+F74+F81</f>
        <v>0</v>
      </c>
      <c r="G85" s="1071">
        <f>G69+G74+G81</f>
        <v>0</v>
      </c>
    </row>
    <row r="86" spans="2:7" ht="9" customHeight="1">
      <c r="B86" s="1079"/>
      <c r="C86" s="1080"/>
      <c r="D86" s="1080"/>
      <c r="E86" s="1104"/>
      <c r="F86" s="1105"/>
      <c r="G86" s="1106"/>
    </row>
    <row r="87" spans="2:7" ht="25.5">
      <c r="B87" s="1079"/>
      <c r="C87" s="1080"/>
      <c r="D87" s="1080"/>
      <c r="E87" s="1095" t="s">
        <v>1815</v>
      </c>
      <c r="F87" s="1096">
        <f>F65+F85</f>
        <v>0</v>
      </c>
      <c r="G87" s="1097">
        <f>G65+G85</f>
        <v>0</v>
      </c>
    </row>
    <row r="88" spans="2:7" ht="9" customHeight="1">
      <c r="B88" s="1107"/>
      <c r="C88" s="1108"/>
      <c r="D88" s="1108"/>
      <c r="E88" s="1109"/>
      <c r="F88" s="1108"/>
      <c r="G88" s="1110"/>
    </row>
    <row r="89" spans="2:7" ht="7.5" customHeight="1">
      <c r="B89" s="1111"/>
      <c r="C89" s="1112"/>
      <c r="D89" s="1112"/>
      <c r="E89" s="1113"/>
      <c r="F89" s="1112"/>
      <c r="G89" s="1114"/>
    </row>
    <row r="90" spans="2:7" ht="15" customHeight="1">
      <c r="B90" s="1115"/>
      <c r="C90" s="1115"/>
      <c r="D90" s="1115"/>
      <c r="E90" s="1115"/>
      <c r="F90" s="1115"/>
      <c r="G90" s="1115"/>
    </row>
    <row r="91" spans="2:7" ht="15" customHeight="1">
      <c r="B91" s="1116"/>
      <c r="C91" s="1116"/>
      <c r="D91" s="1116"/>
      <c r="E91" s="1116"/>
      <c r="F91" s="1116"/>
      <c r="G91" s="1116"/>
    </row>
    <row r="92" spans="2:7">
      <c r="B92" s="1055"/>
      <c r="C92" s="1055"/>
      <c r="D92" s="1055"/>
      <c r="E92" s="1055"/>
      <c r="F92" s="1055"/>
      <c r="G92" s="1055"/>
    </row>
    <row r="93" spans="2:7">
      <c r="B93" s="1726"/>
      <c r="C93" s="1726"/>
      <c r="D93" s="1055"/>
      <c r="E93" s="1055"/>
      <c r="F93" s="1055"/>
      <c r="G93" s="1055"/>
    </row>
    <row r="94" spans="2:7">
      <c r="B94" s="1727"/>
      <c r="C94" s="1727"/>
      <c r="D94" s="1055"/>
      <c r="E94" s="1055"/>
      <c r="F94" s="1055"/>
      <c r="G94" s="1055"/>
    </row>
    <row r="95" spans="2:7">
      <c r="B95" s="1057"/>
      <c r="C95" s="1057"/>
      <c r="D95" s="1055"/>
      <c r="E95" s="1055"/>
      <c r="F95" s="1055"/>
      <c r="G95" s="1055"/>
    </row>
    <row r="96" spans="2:7">
      <c r="B96" s="1728"/>
      <c r="C96" s="1728"/>
      <c r="D96" s="1055"/>
      <c r="E96" s="1055"/>
      <c r="F96" s="1055"/>
      <c r="G96" s="1055"/>
    </row>
  </sheetData>
  <customSheetViews>
    <customSheetView guid="{AB7C7113-F865-4779-9FA4-3A0AD2C9E93A}" showGridLines="0">
      <selection activeCell="A2" sqref="A2:XFD5"/>
      <rowBreaks count="2" manualBreakCount="2">
        <brk id="56" min="1" max="6" man="1"/>
        <brk id="91" min="1" max="6" man="1"/>
      </rowBreaks>
      <pageMargins left="0.70866141732283472" right="0.70866141732283472" top="0.74803149606299213" bottom="0.74803149606299213" header="0.31496062992125984" footer="0.31496062992125984"/>
      <pageSetup paperSize="9" scale="76" orientation="landscape" r:id="rId1"/>
    </customSheetView>
    <customSheetView guid="{05A24B3F-0046-4A93-964B-C8E884CA78A3}" showGridLines="0">
      <selection activeCell="A2" sqref="A2:XFD5"/>
      <rowBreaks count="2" manualBreakCount="2">
        <brk id="56" min="1" max="6" man="1"/>
        <brk id="91" min="1" max="6" man="1"/>
      </rowBreaks>
      <pageMargins left="0.70866141732283472" right="0.70866141732283472" top="0.74803149606299213" bottom="0.74803149606299213" header="0.31496062992125984" footer="0.31496062992125984"/>
      <pageSetup paperSize="9" scale="76" orientation="landscape" r:id="rId2"/>
    </customSheetView>
  </customSheetViews>
  <mergeCells count="16">
    <mergeCell ref="B93:C93"/>
    <mergeCell ref="B94:C94"/>
    <mergeCell ref="B96:C96"/>
    <mergeCell ref="B2:G2"/>
    <mergeCell ref="B4:G4"/>
    <mergeCell ref="B5:G5"/>
    <mergeCell ref="B9:G9"/>
    <mergeCell ref="B10:B12"/>
    <mergeCell ref="C10:C12"/>
    <mergeCell ref="D10:D12"/>
    <mergeCell ref="E10:E12"/>
    <mergeCell ref="F10:F12"/>
    <mergeCell ref="G10:G12"/>
    <mergeCell ref="B6:G6"/>
    <mergeCell ref="B3:G3"/>
    <mergeCell ref="B7:G7"/>
  </mergeCells>
  <pageMargins left="0.70866141732283472" right="0.70866141732283472" top="0.74803149606299213" bottom="0.74803149606299213" header="0.31496062992125984" footer="0.31496062992125984"/>
  <pageSetup paperSize="9" scale="76" orientation="landscape" r:id="rId3"/>
  <rowBreaks count="2" manualBreakCount="2">
    <brk id="60" min="1" max="6" man="1"/>
    <brk id="95" min="1" max="6" man="1"/>
  </rowBreak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showGridLines="0" workbookViewId="0">
      <selection activeCell="B103" sqref="B103"/>
    </sheetView>
  </sheetViews>
  <sheetFormatPr baseColWidth="10" defaultRowHeight="15"/>
  <cols>
    <col min="3" max="3" width="57.28515625" customWidth="1"/>
    <col min="4" max="4" width="24" customWidth="1"/>
    <col min="5" max="5" width="13.42578125" customWidth="1"/>
    <col min="6" max="6" width="14.5703125" customWidth="1"/>
  </cols>
  <sheetData>
    <row r="1" spans="2:7" ht="11.25" customHeight="1" thickBot="1"/>
    <row r="2" spans="2:7" s="1058" customFormat="1" ht="23.25" customHeight="1" thickTop="1">
      <c r="B2" s="1769" t="s">
        <v>1648</v>
      </c>
      <c r="C2" s="1770"/>
      <c r="D2" s="1770"/>
      <c r="E2" s="1770"/>
      <c r="F2" s="1771"/>
      <c r="G2" s="1164"/>
    </row>
    <row r="3" spans="2:7" s="1058" customFormat="1" ht="10.5" customHeight="1">
      <c r="B3" s="1772" t="s">
        <v>1847</v>
      </c>
      <c r="C3" s="1733"/>
      <c r="D3" s="1733"/>
      <c r="E3" s="1733"/>
      <c r="F3" s="1773"/>
      <c r="G3" s="1163"/>
    </row>
    <row r="4" spans="2:7" s="1058" customFormat="1" ht="10.5" customHeight="1">
      <c r="B4" s="1772" t="s">
        <v>1817</v>
      </c>
      <c r="C4" s="1733"/>
      <c r="D4" s="1733"/>
      <c r="E4" s="1733"/>
      <c r="F4" s="1773"/>
      <c r="G4" s="1163"/>
    </row>
    <row r="5" spans="2:7" s="1058" customFormat="1" ht="10.5" customHeight="1">
      <c r="B5" s="1772" t="s">
        <v>1373</v>
      </c>
      <c r="C5" s="1733"/>
      <c r="D5" s="1733"/>
      <c r="E5" s="1733"/>
      <c r="F5" s="1773"/>
      <c r="G5" s="1163"/>
    </row>
    <row r="6" spans="2:7" s="1058" customFormat="1" ht="10.5" customHeight="1">
      <c r="B6" s="1335"/>
      <c r="C6" s="1242"/>
      <c r="D6" s="1242"/>
      <c r="E6" s="1242"/>
      <c r="F6" s="1336"/>
      <c r="G6" s="1163"/>
    </row>
    <row r="7" spans="2:7" ht="15.75" thickBot="1">
      <c r="B7" s="1337" t="s">
        <v>1907</v>
      </c>
      <c r="C7" s="888"/>
      <c r="D7" s="888"/>
      <c r="E7" s="888"/>
      <c r="F7" s="887"/>
    </row>
    <row r="8" spans="2:7" ht="15.75" thickTop="1">
      <c r="B8" s="1761" t="s">
        <v>1680</v>
      </c>
      <c r="C8" s="1762"/>
      <c r="D8" s="1334" t="s">
        <v>1848</v>
      </c>
      <c r="E8" s="1765" t="s">
        <v>2110</v>
      </c>
      <c r="F8" s="1334" t="s">
        <v>1849</v>
      </c>
    </row>
    <row r="9" spans="2:7" ht="15.75" thickBot="1">
      <c r="B9" s="1763"/>
      <c r="C9" s="1764"/>
      <c r="D9" s="1156" t="s">
        <v>1683</v>
      </c>
      <c r="E9" s="1766"/>
      <c r="F9" s="1156" t="s">
        <v>2111</v>
      </c>
    </row>
    <row r="10" spans="2:7">
      <c r="B10" s="1252"/>
      <c r="C10" s="1253" t="s">
        <v>1851</v>
      </c>
      <c r="D10" s="1254"/>
      <c r="E10" s="1254"/>
      <c r="F10" s="1254"/>
    </row>
    <row r="11" spans="2:7">
      <c r="B11" s="1255"/>
      <c r="C11" s="1256" t="s">
        <v>1852</v>
      </c>
      <c r="D11" s="1257"/>
      <c r="E11" s="1257"/>
      <c r="F11" s="1257"/>
    </row>
    <row r="12" spans="2:7">
      <c r="B12" s="1255"/>
      <c r="C12" s="1256" t="s">
        <v>1853</v>
      </c>
      <c r="D12" s="1257"/>
      <c r="E12" s="1257"/>
      <c r="F12" s="1257"/>
    </row>
    <row r="13" spans="2:7">
      <c r="B13" s="1255"/>
      <c r="C13" s="1256" t="s">
        <v>1854</v>
      </c>
      <c r="D13" s="1257"/>
      <c r="E13" s="1257"/>
      <c r="F13" s="1257"/>
    </row>
    <row r="14" spans="2:7">
      <c r="B14" s="1258"/>
      <c r="C14" s="1259" t="s">
        <v>1855</v>
      </c>
      <c r="D14" s="1257"/>
      <c r="E14" s="1257"/>
      <c r="F14" s="1257"/>
    </row>
    <row r="15" spans="2:7">
      <c r="B15" s="1255"/>
      <c r="C15" s="1256" t="s">
        <v>1856</v>
      </c>
      <c r="D15" s="1257"/>
      <c r="E15" s="1257"/>
      <c r="F15" s="1257"/>
    </row>
    <row r="16" spans="2:7">
      <c r="B16" s="1255"/>
      <c r="C16" s="1256" t="s">
        <v>1857</v>
      </c>
      <c r="D16" s="1257"/>
      <c r="E16" s="1257"/>
      <c r="F16" s="1257"/>
    </row>
    <row r="17" spans="2:9">
      <c r="B17" s="1255"/>
      <c r="C17" s="1259" t="s">
        <v>1858</v>
      </c>
      <c r="D17" s="1260"/>
      <c r="E17" s="1257"/>
      <c r="F17" s="1257"/>
    </row>
    <row r="18" spans="2:9">
      <c r="B18" s="1255"/>
      <c r="C18" s="1256" t="s">
        <v>1859</v>
      </c>
      <c r="D18" s="1260"/>
      <c r="E18" s="1257"/>
      <c r="F18" s="1257"/>
    </row>
    <row r="19" spans="2:9">
      <c r="B19" s="1255"/>
      <c r="C19" s="1256" t="s">
        <v>1860</v>
      </c>
      <c r="D19" s="1260"/>
      <c r="E19" s="1257"/>
      <c r="F19" s="1257"/>
    </row>
    <row r="20" spans="2:9">
      <c r="B20" s="1255"/>
      <c r="C20" s="1259" t="s">
        <v>1861</v>
      </c>
      <c r="D20" s="1257"/>
      <c r="E20" s="1257"/>
      <c r="F20" s="1257"/>
    </row>
    <row r="21" spans="2:9">
      <c r="B21" s="1255"/>
      <c r="C21" s="1259" t="s">
        <v>1862</v>
      </c>
      <c r="D21" s="1257"/>
      <c r="E21" s="1257"/>
      <c r="F21" s="1257"/>
    </row>
    <row r="22" spans="2:9" ht="16.5">
      <c r="B22" s="1255"/>
      <c r="C22" s="1259" t="s">
        <v>1863</v>
      </c>
      <c r="D22" s="1257"/>
      <c r="E22" s="1257"/>
      <c r="F22" s="1257"/>
    </row>
    <row r="23" spans="2:9" ht="15.75" thickBot="1">
      <c r="B23" s="1261"/>
      <c r="C23" s="1262"/>
      <c r="D23" s="1262"/>
      <c r="E23" s="1262"/>
      <c r="F23" s="1262"/>
    </row>
    <row r="24" spans="2:9" ht="15.75" thickBot="1">
      <c r="C24" s="1159" t="s">
        <v>15</v>
      </c>
      <c r="D24" s="1160" t="s">
        <v>1816</v>
      </c>
      <c r="E24" s="1160" t="s">
        <v>1686</v>
      </c>
      <c r="F24" s="1160" t="s">
        <v>1687</v>
      </c>
    </row>
    <row r="25" spans="2:9">
      <c r="C25" s="1157" t="s">
        <v>1864</v>
      </c>
    </row>
    <row r="26" spans="2:9">
      <c r="C26" s="1158" t="s">
        <v>1865</v>
      </c>
    </row>
    <row r="27" spans="2:9">
      <c r="C27" s="1158" t="s">
        <v>1866</v>
      </c>
    </row>
    <row r="28" spans="2:9" ht="15.75" thickBot="1">
      <c r="C28" s="1157" t="s">
        <v>1867</v>
      </c>
    </row>
    <row r="29" spans="2:9">
      <c r="B29" s="1767" t="s">
        <v>15</v>
      </c>
      <c r="C29" s="1768"/>
      <c r="D29" s="1753" t="s">
        <v>1868</v>
      </c>
      <c r="E29" s="1753" t="s">
        <v>1686</v>
      </c>
      <c r="F29" s="1161" t="s">
        <v>1849</v>
      </c>
    </row>
    <row r="30" spans="2:9" ht="15.75" thickBot="1">
      <c r="B30" s="1763"/>
      <c r="C30" s="1764"/>
      <c r="D30" s="1754"/>
      <c r="E30" s="1754"/>
      <c r="F30" s="1162" t="s">
        <v>1687</v>
      </c>
    </row>
    <row r="31" spans="2:9">
      <c r="B31" s="1263"/>
      <c r="C31" s="1264"/>
      <c r="D31" s="1264"/>
      <c r="E31" s="1264"/>
      <c r="F31" s="1264"/>
      <c r="I31" t="s">
        <v>113</v>
      </c>
    </row>
    <row r="32" spans="2:9">
      <c r="B32" s="1265"/>
      <c r="C32" s="1266" t="s">
        <v>1869</v>
      </c>
      <c r="D32" s="1267"/>
      <c r="E32" s="1267"/>
      <c r="F32" s="1267"/>
    </row>
    <row r="33" spans="2:6">
      <c r="B33" s="1268"/>
      <c r="C33" s="1269" t="s">
        <v>1870</v>
      </c>
      <c r="D33" s="1267"/>
      <c r="E33" s="1267"/>
      <c r="F33" s="1267"/>
    </row>
    <row r="34" spans="2:6">
      <c r="B34" s="1268"/>
      <c r="C34" s="1269" t="s">
        <v>1871</v>
      </c>
      <c r="D34" s="1267"/>
      <c r="E34" s="1267"/>
      <c r="F34" s="1267"/>
    </row>
    <row r="35" spans="2:6">
      <c r="B35" s="1265"/>
      <c r="C35" s="1266" t="s">
        <v>1872</v>
      </c>
      <c r="D35" s="1267"/>
      <c r="E35" s="1267"/>
      <c r="F35" s="1267"/>
    </row>
    <row r="36" spans="2:6">
      <c r="B36" s="1268"/>
      <c r="C36" s="1269" t="s">
        <v>1873</v>
      </c>
      <c r="D36" s="1267"/>
      <c r="E36" s="1267"/>
      <c r="F36" s="1267"/>
    </row>
    <row r="37" spans="2:6">
      <c r="B37" s="1268"/>
      <c r="C37" s="1269" t="s">
        <v>1874</v>
      </c>
      <c r="D37" s="1267"/>
      <c r="E37" s="1267"/>
      <c r="F37" s="1267"/>
    </row>
    <row r="38" spans="2:6">
      <c r="B38" s="1268"/>
      <c r="C38" s="1267"/>
      <c r="D38" s="1267"/>
      <c r="E38" s="1267"/>
      <c r="F38" s="1267"/>
    </row>
    <row r="39" spans="2:6">
      <c r="B39" s="1757"/>
      <c r="C39" s="1759" t="s">
        <v>1875</v>
      </c>
      <c r="D39" s="1755"/>
      <c r="E39" s="1755"/>
      <c r="F39" s="1755"/>
    </row>
    <row r="40" spans="2:6" ht="15.75" thickBot="1">
      <c r="B40" s="1758"/>
      <c r="C40" s="1760"/>
      <c r="D40" s="1756"/>
      <c r="E40" s="1756"/>
      <c r="F40" s="1756"/>
    </row>
    <row r="41" spans="2:6" ht="15.75" thickBot="1"/>
    <row r="42" spans="2:6">
      <c r="B42" s="1767" t="s">
        <v>15</v>
      </c>
      <c r="C42" s="1768"/>
      <c r="D42" s="1753" t="s">
        <v>1908</v>
      </c>
      <c r="E42" s="1753" t="s">
        <v>1686</v>
      </c>
      <c r="F42" s="1753" t="s">
        <v>1909</v>
      </c>
    </row>
    <row r="43" spans="2:6" ht="15.75" thickBot="1">
      <c r="B43" s="1763"/>
      <c r="C43" s="1764"/>
      <c r="D43" s="1754"/>
      <c r="E43" s="1754"/>
      <c r="F43" s="1754"/>
    </row>
    <row r="44" spans="2:6">
      <c r="B44" s="1774"/>
      <c r="C44" s="1775"/>
      <c r="D44" s="1264"/>
      <c r="E44" s="1264"/>
      <c r="F44" s="1264"/>
    </row>
    <row r="45" spans="2:6">
      <c r="B45" s="1268"/>
      <c r="C45" s="1267" t="s">
        <v>1876</v>
      </c>
      <c r="D45" s="1267"/>
      <c r="E45" s="1267"/>
      <c r="F45" s="1267"/>
    </row>
    <row r="46" spans="2:6">
      <c r="B46" s="1268"/>
      <c r="C46" s="1267" t="s">
        <v>1877</v>
      </c>
      <c r="D46" s="1267"/>
      <c r="E46" s="1267"/>
      <c r="F46" s="1267"/>
    </row>
    <row r="47" spans="2:6">
      <c r="B47" s="1268"/>
      <c r="C47" s="1269" t="s">
        <v>1870</v>
      </c>
      <c r="D47" s="1267"/>
      <c r="E47" s="1267"/>
      <c r="F47" s="1267"/>
    </row>
    <row r="48" spans="2:6">
      <c r="B48" s="1268"/>
      <c r="C48" s="1269" t="s">
        <v>1873</v>
      </c>
      <c r="D48" s="1267"/>
      <c r="E48" s="1267"/>
      <c r="F48" s="1267"/>
    </row>
    <row r="49" spans="2:6">
      <c r="B49" s="1268"/>
      <c r="C49" s="1267"/>
      <c r="D49" s="1267"/>
      <c r="E49" s="1267"/>
      <c r="F49" s="1267"/>
    </row>
    <row r="50" spans="2:6">
      <c r="B50" s="1268"/>
      <c r="C50" s="1267" t="s">
        <v>1856</v>
      </c>
      <c r="D50" s="1267"/>
      <c r="E50" s="1267"/>
      <c r="F50" s="1267"/>
    </row>
    <row r="51" spans="2:6">
      <c r="B51" s="1268"/>
      <c r="C51" s="1267"/>
      <c r="D51" s="1267"/>
      <c r="E51" s="1267"/>
      <c r="F51" s="1267"/>
    </row>
    <row r="52" spans="2:6">
      <c r="B52" s="1268"/>
      <c r="C52" s="1267" t="s">
        <v>1859</v>
      </c>
      <c r="D52" s="1270"/>
      <c r="E52" s="1267"/>
      <c r="F52" s="1267"/>
    </row>
    <row r="53" spans="2:6">
      <c r="B53" s="1268"/>
      <c r="C53" s="1267"/>
      <c r="D53" s="1267"/>
      <c r="E53" s="1267"/>
      <c r="F53" s="1267"/>
    </row>
    <row r="54" spans="2:6">
      <c r="B54" s="1265"/>
      <c r="C54" s="1266" t="s">
        <v>1878</v>
      </c>
      <c r="D54" s="1266"/>
      <c r="E54" s="1266"/>
      <c r="F54" s="1266"/>
    </row>
    <row r="55" spans="2:6">
      <c r="B55" s="1265"/>
      <c r="C55" s="1266" t="s">
        <v>1879</v>
      </c>
      <c r="D55" s="1266"/>
      <c r="E55" s="1266"/>
      <c r="F55" s="1266"/>
    </row>
    <row r="56" spans="2:6" ht="15.75" thickBot="1">
      <c r="B56" s="1271"/>
      <c r="C56" s="1272"/>
      <c r="D56" s="1272"/>
      <c r="E56" s="1272"/>
      <c r="F56" s="1272"/>
    </row>
    <row r="57" spans="2:6" ht="15.75" thickBot="1"/>
    <row r="58" spans="2:6">
      <c r="B58" s="1767" t="s">
        <v>15</v>
      </c>
      <c r="C58" s="1768"/>
      <c r="D58" s="1753" t="s">
        <v>1868</v>
      </c>
      <c r="E58" s="1753" t="s">
        <v>1686</v>
      </c>
      <c r="F58" s="1161" t="s">
        <v>1849</v>
      </c>
    </row>
    <row r="59" spans="2:6" ht="15.75" thickBot="1">
      <c r="B59" s="1763"/>
      <c r="C59" s="1764"/>
      <c r="D59" s="1754"/>
      <c r="E59" s="1754"/>
      <c r="F59" s="1162" t="s">
        <v>1687</v>
      </c>
    </row>
    <row r="60" spans="2:6">
      <c r="B60" s="1774"/>
      <c r="C60" s="1775"/>
      <c r="D60" s="1264"/>
      <c r="E60" s="1264"/>
      <c r="F60" s="1264"/>
    </row>
    <row r="61" spans="2:6">
      <c r="B61" s="1268"/>
      <c r="C61" s="1267" t="s">
        <v>1853</v>
      </c>
      <c r="D61" s="1267"/>
      <c r="E61" s="1267"/>
      <c r="F61" s="1267"/>
    </row>
    <row r="62" spans="2:6">
      <c r="B62" s="1268"/>
      <c r="C62" s="1267" t="s">
        <v>1880</v>
      </c>
      <c r="D62" s="1267"/>
      <c r="E62" s="1267"/>
      <c r="F62" s="1267"/>
    </row>
    <row r="63" spans="2:6">
      <c r="B63" s="1268"/>
      <c r="C63" s="1319" t="s">
        <v>1871</v>
      </c>
      <c r="D63" s="1267"/>
      <c r="E63" s="1267"/>
      <c r="F63" s="1267"/>
    </row>
    <row r="64" spans="2:6">
      <c r="B64" s="1268"/>
      <c r="C64" s="1269" t="s">
        <v>1874</v>
      </c>
      <c r="D64" s="1267"/>
      <c r="E64" s="1267"/>
      <c r="F64" s="1267"/>
    </row>
    <row r="65" spans="2:6">
      <c r="B65" s="1268"/>
      <c r="C65" s="1267"/>
      <c r="D65" s="1267"/>
      <c r="E65" s="1267"/>
      <c r="F65" s="1267"/>
    </row>
    <row r="66" spans="2:6">
      <c r="B66" s="1268"/>
      <c r="C66" s="1267" t="s">
        <v>1881</v>
      </c>
      <c r="D66" s="1267"/>
      <c r="E66" s="1267"/>
      <c r="F66" s="1267"/>
    </row>
    <row r="67" spans="2:6">
      <c r="B67" s="1268"/>
      <c r="C67" s="1267"/>
      <c r="D67" s="1267"/>
      <c r="E67" s="1267"/>
      <c r="F67" s="1267"/>
    </row>
    <row r="68" spans="2:6">
      <c r="B68" s="1268"/>
      <c r="C68" s="1267" t="s">
        <v>1860</v>
      </c>
      <c r="D68" s="1270"/>
      <c r="E68" s="1267"/>
      <c r="F68" s="1267"/>
    </row>
    <row r="69" spans="2:6">
      <c r="B69" s="1268"/>
      <c r="C69" s="1267"/>
      <c r="D69" s="1267"/>
      <c r="E69" s="1267"/>
      <c r="F69" s="1267"/>
    </row>
    <row r="70" spans="2:6">
      <c r="B70" s="1265"/>
      <c r="C70" s="1266" t="s">
        <v>1882</v>
      </c>
      <c r="D70" s="1303"/>
      <c r="E70" s="1266"/>
      <c r="F70" s="1266"/>
    </row>
    <row r="71" spans="2:6">
      <c r="B71" s="1757"/>
      <c r="C71" s="1759" t="s">
        <v>1883</v>
      </c>
      <c r="D71" s="1755"/>
      <c r="E71" s="1755"/>
      <c r="F71" s="1755"/>
    </row>
    <row r="72" spans="2:6" ht="15.75" thickBot="1">
      <c r="B72" s="1758"/>
      <c r="C72" s="1760"/>
      <c r="D72" s="1756"/>
      <c r="E72" s="1756"/>
      <c r="F72" s="1756"/>
    </row>
  </sheetData>
  <customSheetViews>
    <customSheetView guid="{AB7C7113-F865-4779-9FA4-3A0AD2C9E93A}">
      <selection activeCell="J18" sqref="J18"/>
      <pageMargins left="0.7" right="0.7" top="0.75" bottom="0.75" header="0.3" footer="0.3"/>
      <pageSetup orientation="portrait" r:id="rId1"/>
    </customSheetView>
    <customSheetView guid="{05A24B3F-0046-4A93-964B-C8E884CA78A3}">
      <selection activeCell="J18" sqref="J18"/>
      <pageMargins left="0.7" right="0.7" top="0.75" bottom="0.75" header="0.3" footer="0.3"/>
      <pageSetup orientation="portrait" r:id="rId2"/>
    </customSheetView>
  </customSheetViews>
  <mergeCells count="28">
    <mergeCell ref="B2:F2"/>
    <mergeCell ref="B3:F3"/>
    <mergeCell ref="B4:F4"/>
    <mergeCell ref="B5:F5"/>
    <mergeCell ref="F71:F72"/>
    <mergeCell ref="F39:F40"/>
    <mergeCell ref="B42:C43"/>
    <mergeCell ref="E42:E43"/>
    <mergeCell ref="B44:C44"/>
    <mergeCell ref="B58:C59"/>
    <mergeCell ref="D58:D59"/>
    <mergeCell ref="E58:E59"/>
    <mergeCell ref="B60:C60"/>
    <mergeCell ref="B71:B72"/>
    <mergeCell ref="C71:C72"/>
    <mergeCell ref="D71:D72"/>
    <mergeCell ref="B8:C9"/>
    <mergeCell ref="E8:E9"/>
    <mergeCell ref="B29:C30"/>
    <mergeCell ref="D29:D30"/>
    <mergeCell ref="E29:E30"/>
    <mergeCell ref="F42:F43"/>
    <mergeCell ref="D42:D43"/>
    <mergeCell ref="E71:E72"/>
    <mergeCell ref="B39:B40"/>
    <mergeCell ref="C39:C40"/>
    <mergeCell ref="D39:D40"/>
    <mergeCell ref="E39:E40"/>
  </mergeCells>
  <pageMargins left="0.7" right="0.7" top="0.75" bottom="0.75" header="0.3" footer="0.3"/>
  <pageSetup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"/>
  <sheetViews>
    <sheetView showGridLines="0" topLeftCell="A75" zoomScale="85" zoomScaleNormal="85" workbookViewId="0">
      <selection activeCell="B103" sqref="B103"/>
    </sheetView>
  </sheetViews>
  <sheetFormatPr baseColWidth="10" defaultRowHeight="15"/>
  <cols>
    <col min="2" max="2" width="54.85546875" customWidth="1"/>
    <col min="3" max="8" width="16.7109375" customWidth="1"/>
  </cols>
  <sheetData>
    <row r="1" spans="2:8" ht="15.75" thickBot="1"/>
    <row r="2" spans="2:8" ht="10.5" customHeight="1">
      <c r="B2" s="1779"/>
      <c r="C2" s="1780"/>
      <c r="D2" s="1780"/>
      <c r="E2" s="1780"/>
      <c r="F2" s="1780"/>
      <c r="G2" s="1780"/>
      <c r="H2" s="1781"/>
    </row>
    <row r="3" spans="2:8" ht="10.5" customHeight="1">
      <c r="B3" s="1782" t="s">
        <v>1648</v>
      </c>
      <c r="C3" s="1783"/>
      <c r="D3" s="1783"/>
      <c r="E3" s="1783"/>
      <c r="F3" s="1783"/>
      <c r="G3" s="1783"/>
      <c r="H3" s="1784"/>
    </row>
    <row r="4" spans="2:8" ht="10.5" customHeight="1">
      <c r="B4" s="1776" t="s">
        <v>1935</v>
      </c>
      <c r="C4" s="1777"/>
      <c r="D4" s="1777"/>
      <c r="E4" s="1777"/>
      <c r="F4" s="1777"/>
      <c r="G4" s="1777"/>
      <c r="H4" s="1778"/>
    </row>
    <row r="5" spans="2:8" ht="22.5" customHeight="1">
      <c r="B5" s="1776" t="s">
        <v>1701</v>
      </c>
      <c r="C5" s="1777"/>
      <c r="D5" s="1777"/>
      <c r="E5" s="1777"/>
      <c r="F5" s="1777"/>
      <c r="G5" s="1777"/>
      <c r="H5" s="1778"/>
    </row>
    <row r="6" spans="2:8" ht="10.5" customHeight="1">
      <c r="B6" s="1776" t="s">
        <v>1373</v>
      </c>
      <c r="C6" s="1777"/>
      <c r="D6" s="1777"/>
      <c r="E6" s="1777"/>
      <c r="F6" s="1777"/>
      <c r="G6" s="1777"/>
      <c r="H6" s="1778"/>
    </row>
    <row r="7" spans="2:8" ht="20.25" customHeight="1" thickBot="1">
      <c r="B7" s="1403" t="s">
        <v>2114</v>
      </c>
      <c r="C7" s="1404"/>
      <c r="D7" s="1404"/>
      <c r="E7" s="1404"/>
      <c r="F7" s="1404"/>
      <c r="G7" s="1404"/>
      <c r="H7" s="1405"/>
    </row>
    <row r="8" spans="2:8" ht="15.75" thickBot="1"/>
    <row r="9" spans="2:8" ht="15.75" thickBot="1">
      <c r="B9" s="1355" t="s">
        <v>15</v>
      </c>
      <c r="C9" s="1785" t="s">
        <v>432</v>
      </c>
      <c r="D9" s="1786"/>
      <c r="E9" s="1786"/>
      <c r="F9" s="1786"/>
      <c r="G9" s="1787"/>
      <c r="H9" s="1788" t="s">
        <v>1937</v>
      </c>
    </row>
    <row r="10" spans="2:8" ht="23.25" thickBot="1">
      <c r="B10" s="1356" t="s">
        <v>1936</v>
      </c>
      <c r="C10" s="1357" t="s">
        <v>1938</v>
      </c>
      <c r="D10" s="1358" t="s">
        <v>1939</v>
      </c>
      <c r="E10" s="1359" t="s">
        <v>1685</v>
      </c>
      <c r="F10" s="1359" t="s">
        <v>1686</v>
      </c>
      <c r="G10" s="1359" t="s">
        <v>1940</v>
      </c>
      <c r="H10" s="1789"/>
    </row>
    <row r="11" spans="2:8">
      <c r="B11" s="1343"/>
      <c r="C11" s="1340"/>
      <c r="D11" s="1338"/>
      <c r="E11" s="1338"/>
      <c r="F11" s="1338"/>
      <c r="G11" s="1338"/>
      <c r="H11" s="1338"/>
    </row>
    <row r="12" spans="2:8">
      <c r="B12" s="1360" t="s">
        <v>1941</v>
      </c>
      <c r="C12" s="1340"/>
      <c r="D12" s="1338"/>
      <c r="E12" s="1338"/>
      <c r="F12" s="1338"/>
      <c r="G12" s="1338"/>
      <c r="H12" s="1338"/>
    </row>
    <row r="13" spans="2:8">
      <c r="B13" s="1361" t="s">
        <v>1942</v>
      </c>
      <c r="C13" s="1340"/>
      <c r="D13" s="1338"/>
      <c r="E13" s="1338"/>
      <c r="F13" s="1338"/>
      <c r="G13" s="1338"/>
      <c r="H13" s="1338"/>
    </row>
    <row r="14" spans="2:8">
      <c r="B14" s="1361" t="s">
        <v>1943</v>
      </c>
      <c r="C14" s="1340"/>
      <c r="D14" s="1338"/>
      <c r="E14" s="1338"/>
      <c r="F14" s="1338"/>
      <c r="G14" s="1338"/>
      <c r="H14" s="1338"/>
    </row>
    <row r="15" spans="2:8">
      <c r="B15" s="1361" t="s">
        <v>1944</v>
      </c>
      <c r="C15" s="1340"/>
      <c r="D15" s="1338"/>
      <c r="E15" s="1338"/>
      <c r="F15" s="1338"/>
      <c r="G15" s="1338"/>
      <c r="H15" s="1338"/>
    </row>
    <row r="16" spans="2:8">
      <c r="B16" s="1361" t="s">
        <v>1945</v>
      </c>
      <c r="C16" s="1340"/>
      <c r="D16" s="1338"/>
      <c r="E16" s="1338"/>
      <c r="F16" s="1338"/>
      <c r="G16" s="1338"/>
      <c r="H16" s="1338"/>
    </row>
    <row r="17" spans="2:8">
      <c r="B17" s="1361" t="s">
        <v>1946</v>
      </c>
      <c r="C17" s="1340"/>
      <c r="D17" s="1338"/>
      <c r="E17" s="1338"/>
      <c r="F17" s="1338"/>
      <c r="G17" s="1338"/>
      <c r="H17" s="1338"/>
    </row>
    <row r="18" spans="2:8">
      <c r="B18" s="1361" t="s">
        <v>1947</v>
      </c>
      <c r="C18" s="1340"/>
      <c r="D18" s="1338"/>
      <c r="E18" s="1338"/>
      <c r="F18" s="1338"/>
      <c r="G18" s="1338"/>
      <c r="H18" s="1338"/>
    </row>
    <row r="19" spans="2:8">
      <c r="B19" s="1361" t="s">
        <v>1948</v>
      </c>
      <c r="C19" s="1340"/>
      <c r="D19" s="1338"/>
      <c r="E19" s="1338"/>
      <c r="F19" s="1338"/>
      <c r="G19" s="1338"/>
      <c r="H19" s="1338"/>
    </row>
    <row r="20" spans="2:8">
      <c r="B20" s="1361" t="s">
        <v>1949</v>
      </c>
      <c r="C20" s="1790"/>
      <c r="D20" s="1790"/>
      <c r="E20" s="1790"/>
      <c r="F20" s="1790"/>
      <c r="G20" s="1790"/>
      <c r="H20" s="1790"/>
    </row>
    <row r="21" spans="2:8">
      <c r="B21" s="1361" t="s">
        <v>1950</v>
      </c>
      <c r="C21" s="1790"/>
      <c r="D21" s="1790"/>
      <c r="E21" s="1790"/>
      <c r="F21" s="1790"/>
      <c r="G21" s="1790"/>
      <c r="H21" s="1790"/>
    </row>
    <row r="22" spans="2:8">
      <c r="B22" s="1361" t="s">
        <v>1951</v>
      </c>
      <c r="C22" s="1340"/>
      <c r="D22" s="1338"/>
      <c r="E22" s="1338"/>
      <c r="F22" s="1338"/>
      <c r="G22" s="1338"/>
      <c r="H22" s="1338"/>
    </row>
    <row r="23" spans="2:8">
      <c r="B23" s="1361" t="s">
        <v>1952</v>
      </c>
      <c r="C23" s="1340"/>
      <c r="D23" s="1338"/>
      <c r="E23" s="1338"/>
      <c r="F23" s="1338"/>
      <c r="G23" s="1338"/>
      <c r="H23" s="1338"/>
    </row>
    <row r="24" spans="2:8">
      <c r="B24" s="1361" t="s">
        <v>1953</v>
      </c>
      <c r="C24" s="1340"/>
      <c r="D24" s="1338"/>
      <c r="E24" s="1338"/>
      <c r="F24" s="1338"/>
      <c r="G24" s="1338"/>
      <c r="H24" s="1338"/>
    </row>
    <row r="25" spans="2:8">
      <c r="B25" s="1361" t="s">
        <v>1954</v>
      </c>
      <c r="C25" s="1340"/>
      <c r="D25" s="1338"/>
      <c r="E25" s="1338"/>
      <c r="F25" s="1338"/>
      <c r="G25" s="1338"/>
      <c r="H25" s="1338"/>
    </row>
    <row r="26" spans="2:8">
      <c r="B26" s="1361" t="s">
        <v>1955</v>
      </c>
      <c r="C26" s="1340"/>
      <c r="D26" s="1338"/>
      <c r="E26" s="1338"/>
      <c r="F26" s="1338"/>
      <c r="G26" s="1338"/>
      <c r="H26" s="1338"/>
    </row>
    <row r="27" spans="2:8">
      <c r="B27" s="1361" t="s">
        <v>1956</v>
      </c>
      <c r="C27" s="1340"/>
      <c r="D27" s="1338"/>
      <c r="E27" s="1338"/>
      <c r="F27" s="1338"/>
      <c r="G27" s="1338"/>
      <c r="H27" s="1338"/>
    </row>
    <row r="28" spans="2:8">
      <c r="B28" s="1361" t="s">
        <v>1957</v>
      </c>
      <c r="C28" s="1340"/>
      <c r="D28" s="1338"/>
      <c r="E28" s="1338"/>
      <c r="F28" s="1338"/>
      <c r="G28" s="1338"/>
      <c r="H28" s="1338"/>
    </row>
    <row r="29" spans="2:8">
      <c r="B29" s="1361" t="s">
        <v>1958</v>
      </c>
      <c r="C29" s="1340"/>
      <c r="D29" s="1338"/>
      <c r="E29" s="1338"/>
      <c r="F29" s="1338"/>
      <c r="G29" s="1338"/>
      <c r="H29" s="1338"/>
    </row>
    <row r="30" spans="2:8">
      <c r="B30" s="1361" t="s">
        <v>1959</v>
      </c>
      <c r="C30" s="1340"/>
      <c r="D30" s="1338"/>
      <c r="E30" s="1338"/>
      <c r="F30" s="1338"/>
      <c r="G30" s="1338"/>
      <c r="H30" s="1338"/>
    </row>
    <row r="31" spans="2:8">
      <c r="B31" s="1361" t="s">
        <v>1960</v>
      </c>
      <c r="C31" s="1340"/>
      <c r="D31" s="1338"/>
      <c r="E31" s="1338"/>
      <c r="F31" s="1338"/>
      <c r="G31" s="1338"/>
      <c r="H31" s="1338"/>
    </row>
    <row r="32" spans="2:8">
      <c r="B32" s="1361" t="s">
        <v>1961</v>
      </c>
      <c r="C32" s="1340"/>
      <c r="D32" s="1338"/>
      <c r="E32" s="1338"/>
      <c r="F32" s="1338"/>
      <c r="G32" s="1338"/>
      <c r="H32" s="1338"/>
    </row>
    <row r="33" spans="2:8">
      <c r="B33" s="1361" t="s">
        <v>1962</v>
      </c>
      <c r="C33" s="1340"/>
      <c r="D33" s="1338"/>
      <c r="E33" s="1338"/>
      <c r="F33" s="1338"/>
      <c r="G33" s="1338"/>
      <c r="H33" s="1338"/>
    </row>
    <row r="34" spans="2:8">
      <c r="B34" s="1361" t="s">
        <v>1963</v>
      </c>
      <c r="C34" s="1340"/>
      <c r="D34" s="1338"/>
      <c r="E34" s="1338"/>
      <c r="F34" s="1338"/>
      <c r="G34" s="1338"/>
      <c r="H34" s="1338"/>
    </row>
    <row r="35" spans="2:8">
      <c r="B35" s="1361" t="s">
        <v>1964</v>
      </c>
      <c r="C35" s="1340"/>
      <c r="D35" s="1338"/>
      <c r="E35" s="1338"/>
      <c r="F35" s="1338"/>
      <c r="G35" s="1338"/>
      <c r="H35" s="1338"/>
    </row>
    <row r="36" spans="2:8">
      <c r="B36" s="1361" t="s">
        <v>1965</v>
      </c>
      <c r="C36" s="1340"/>
      <c r="D36" s="1338"/>
      <c r="E36" s="1338"/>
      <c r="F36" s="1338"/>
      <c r="G36" s="1338"/>
      <c r="H36" s="1338"/>
    </row>
    <row r="37" spans="2:8">
      <c r="B37" s="1361" t="s">
        <v>1966</v>
      </c>
      <c r="C37" s="1340"/>
      <c r="D37" s="1338"/>
      <c r="E37" s="1338"/>
      <c r="F37" s="1338"/>
      <c r="G37" s="1338"/>
      <c r="H37" s="1338"/>
    </row>
    <row r="38" spans="2:8">
      <c r="B38" s="1361" t="s">
        <v>1967</v>
      </c>
      <c r="C38" s="1340"/>
      <c r="D38" s="1338"/>
      <c r="E38" s="1338"/>
      <c r="F38" s="1338"/>
      <c r="G38" s="1338"/>
      <c r="H38" s="1338"/>
    </row>
    <row r="39" spans="2:8">
      <c r="B39" s="1361" t="s">
        <v>1968</v>
      </c>
      <c r="C39" s="1340"/>
      <c r="D39" s="1338"/>
      <c r="E39" s="1338"/>
      <c r="F39" s="1338"/>
      <c r="G39" s="1338"/>
      <c r="H39" s="1338"/>
    </row>
    <row r="40" spans="2:8">
      <c r="B40" s="1361" t="s">
        <v>1969</v>
      </c>
      <c r="C40" s="1340"/>
      <c r="D40" s="1338"/>
      <c r="E40" s="1338"/>
      <c r="F40" s="1338"/>
      <c r="G40" s="1338"/>
      <c r="H40" s="1338"/>
    </row>
    <row r="41" spans="2:8">
      <c r="B41" s="1361" t="s">
        <v>1970</v>
      </c>
      <c r="C41" s="1340"/>
      <c r="D41" s="1338"/>
      <c r="E41" s="1338"/>
      <c r="F41" s="1338"/>
      <c r="G41" s="1338"/>
      <c r="H41" s="1338"/>
    </row>
    <row r="42" spans="2:8">
      <c r="B42" s="1361" t="s">
        <v>1971</v>
      </c>
      <c r="C42" s="1340"/>
      <c r="D42" s="1338"/>
      <c r="E42" s="1338"/>
      <c r="F42" s="1338"/>
      <c r="G42" s="1338"/>
      <c r="H42" s="1338"/>
    </row>
    <row r="43" spans="2:8">
      <c r="B43" s="1361" t="s">
        <v>1972</v>
      </c>
      <c r="C43" s="1340"/>
      <c r="D43" s="1338"/>
      <c r="E43" s="1338"/>
      <c r="F43" s="1338"/>
      <c r="G43" s="1338"/>
      <c r="H43" s="1338"/>
    </row>
    <row r="44" spans="2:8">
      <c r="B44" s="1361" t="s">
        <v>1973</v>
      </c>
      <c r="C44" s="1340"/>
      <c r="D44" s="1338"/>
      <c r="E44" s="1338"/>
      <c r="F44" s="1338"/>
      <c r="G44" s="1338"/>
      <c r="H44" s="1338"/>
    </row>
    <row r="45" spans="2:8">
      <c r="B45" s="1362"/>
      <c r="C45" s="1340"/>
      <c r="D45" s="1338"/>
      <c r="E45" s="1338"/>
      <c r="F45" s="1338"/>
      <c r="G45" s="1338"/>
      <c r="H45" s="1338"/>
    </row>
    <row r="46" spans="2:8">
      <c r="B46" s="1360" t="s">
        <v>1974</v>
      </c>
      <c r="C46" s="1790"/>
      <c r="D46" s="1790"/>
      <c r="E46" s="1790"/>
      <c r="F46" s="1790"/>
      <c r="G46" s="1790"/>
      <c r="H46" s="1790"/>
    </row>
    <row r="47" spans="2:8">
      <c r="B47" s="1360" t="s">
        <v>1975</v>
      </c>
      <c r="C47" s="1790"/>
      <c r="D47" s="1790"/>
      <c r="E47" s="1790"/>
      <c r="F47" s="1790"/>
      <c r="G47" s="1790"/>
      <c r="H47" s="1790"/>
    </row>
    <row r="48" spans="2:8">
      <c r="B48" s="1360" t="s">
        <v>1976</v>
      </c>
      <c r="C48" s="1341"/>
      <c r="D48" s="1339"/>
      <c r="E48" s="1339"/>
      <c r="F48" s="1339"/>
      <c r="G48" s="1339"/>
      <c r="H48" s="1339"/>
    </row>
    <row r="49" spans="2:8">
      <c r="B49" s="1362"/>
      <c r="C49" s="1340"/>
      <c r="D49" s="1338"/>
      <c r="E49" s="1338"/>
      <c r="F49" s="1338"/>
      <c r="G49" s="1338"/>
      <c r="H49" s="1338"/>
    </row>
    <row r="50" spans="2:8">
      <c r="B50" s="1360" t="s">
        <v>1977</v>
      </c>
      <c r="C50" s="1340"/>
      <c r="D50" s="1338"/>
      <c r="E50" s="1338"/>
      <c r="F50" s="1338"/>
      <c r="G50" s="1338"/>
      <c r="H50" s="1338"/>
    </row>
    <row r="51" spans="2:8">
      <c r="B51" s="1363" t="s">
        <v>1978</v>
      </c>
      <c r="C51" s="1340"/>
      <c r="D51" s="1338"/>
      <c r="E51" s="1338"/>
      <c r="F51" s="1338"/>
      <c r="G51" s="1338"/>
      <c r="H51" s="1338"/>
    </row>
    <row r="52" spans="2:8">
      <c r="B52" s="1363" t="s">
        <v>1979</v>
      </c>
      <c r="C52" s="1340"/>
      <c r="D52" s="1338"/>
      <c r="E52" s="1338"/>
      <c r="F52" s="1338"/>
      <c r="G52" s="1338"/>
      <c r="H52" s="1338"/>
    </row>
    <row r="53" spans="2:8">
      <c r="B53" s="1363" t="s">
        <v>1980</v>
      </c>
      <c r="C53" s="1340"/>
      <c r="D53" s="1338"/>
      <c r="E53" s="1338"/>
      <c r="F53" s="1338"/>
      <c r="G53" s="1338"/>
      <c r="H53" s="1338"/>
    </row>
    <row r="54" spans="2:8">
      <c r="B54" s="1363" t="s">
        <v>1981</v>
      </c>
      <c r="C54" s="1340"/>
      <c r="D54" s="1338"/>
      <c r="E54" s="1338"/>
      <c r="F54" s="1338"/>
      <c r="G54" s="1338"/>
      <c r="H54" s="1338"/>
    </row>
    <row r="55" spans="2:8" ht="22.5">
      <c r="B55" s="1363" t="s">
        <v>1982</v>
      </c>
      <c r="C55" s="1340"/>
      <c r="D55" s="1338"/>
      <c r="E55" s="1338"/>
      <c r="F55" s="1338"/>
      <c r="G55" s="1338"/>
      <c r="H55" s="1338"/>
    </row>
    <row r="56" spans="2:8">
      <c r="B56" s="1363" t="s">
        <v>1983</v>
      </c>
      <c r="C56" s="1340"/>
      <c r="D56" s="1338"/>
      <c r="E56" s="1338"/>
      <c r="F56" s="1338"/>
      <c r="G56" s="1338"/>
      <c r="H56" s="1338"/>
    </row>
    <row r="57" spans="2:8">
      <c r="B57" s="1363" t="s">
        <v>1984</v>
      </c>
      <c r="C57" s="1340"/>
      <c r="D57" s="1338"/>
      <c r="E57" s="1338"/>
      <c r="F57" s="1338"/>
      <c r="G57" s="1338"/>
      <c r="H57" s="1338"/>
    </row>
    <row r="58" spans="2:8" ht="22.5">
      <c r="B58" s="1363" t="s">
        <v>1985</v>
      </c>
      <c r="C58" s="1340"/>
      <c r="D58" s="1338"/>
      <c r="E58" s="1338"/>
      <c r="F58" s="1338"/>
      <c r="G58" s="1338"/>
      <c r="H58" s="1338"/>
    </row>
    <row r="59" spans="2:8" ht="22.5">
      <c r="B59" s="1363" t="s">
        <v>1986</v>
      </c>
      <c r="C59" s="1340"/>
      <c r="D59" s="1338"/>
      <c r="E59" s="1338"/>
      <c r="F59" s="1338"/>
      <c r="G59" s="1338"/>
      <c r="H59" s="1338"/>
    </row>
    <row r="60" spans="2:8">
      <c r="B60" s="1363" t="s">
        <v>1987</v>
      </c>
      <c r="C60" s="1340"/>
      <c r="D60" s="1338"/>
      <c r="E60" s="1338"/>
      <c r="F60" s="1338"/>
      <c r="G60" s="1338"/>
      <c r="H60" s="1338"/>
    </row>
    <row r="61" spans="2:8">
      <c r="B61" s="1363" t="s">
        <v>1988</v>
      </c>
      <c r="C61" s="1340"/>
      <c r="D61" s="1338"/>
      <c r="E61" s="1338"/>
      <c r="F61" s="1338"/>
      <c r="G61" s="1338"/>
      <c r="H61" s="1338"/>
    </row>
    <row r="62" spans="2:8">
      <c r="B62" s="1363" t="s">
        <v>1989</v>
      </c>
      <c r="C62" s="1340"/>
      <c r="D62" s="1338"/>
      <c r="E62" s="1338"/>
      <c r="F62" s="1338"/>
      <c r="G62" s="1338"/>
      <c r="H62" s="1338"/>
    </row>
    <row r="63" spans="2:8">
      <c r="B63" s="1363" t="s">
        <v>1990</v>
      </c>
      <c r="C63" s="1340"/>
      <c r="D63" s="1338"/>
      <c r="E63" s="1338"/>
      <c r="F63" s="1338"/>
      <c r="G63" s="1338"/>
      <c r="H63" s="1338"/>
    </row>
    <row r="64" spans="2:8">
      <c r="B64" s="1363" t="s">
        <v>1991</v>
      </c>
      <c r="C64" s="1340"/>
      <c r="D64" s="1338"/>
      <c r="E64" s="1338"/>
      <c r="F64" s="1338"/>
      <c r="G64" s="1338"/>
      <c r="H64" s="1338"/>
    </row>
    <row r="65" spans="2:8">
      <c r="B65" s="1363" t="s">
        <v>1992</v>
      </c>
      <c r="C65" s="1340"/>
      <c r="D65" s="1338"/>
      <c r="E65" s="1338"/>
      <c r="F65" s="1338"/>
      <c r="G65" s="1338"/>
      <c r="H65" s="1338"/>
    </row>
    <row r="66" spans="2:8" ht="22.5">
      <c r="B66" s="1363" t="s">
        <v>1993</v>
      </c>
      <c r="C66" s="1340"/>
      <c r="D66" s="1338"/>
      <c r="E66" s="1338"/>
      <c r="F66" s="1338"/>
      <c r="G66" s="1338"/>
      <c r="H66" s="1338"/>
    </row>
    <row r="67" spans="2:8">
      <c r="B67" s="1363" t="s">
        <v>1994</v>
      </c>
      <c r="C67" s="1340"/>
      <c r="D67" s="1338"/>
      <c r="E67" s="1338"/>
      <c r="F67" s="1338"/>
      <c r="G67" s="1338"/>
      <c r="H67" s="1338"/>
    </row>
    <row r="68" spans="2:8" ht="22.5">
      <c r="B68" s="1363" t="s">
        <v>1995</v>
      </c>
      <c r="C68" s="1340"/>
      <c r="D68" s="1338"/>
      <c r="E68" s="1338"/>
      <c r="F68" s="1338"/>
      <c r="G68" s="1338"/>
      <c r="H68" s="1338"/>
    </row>
    <row r="69" spans="2:8">
      <c r="B69" s="1363" t="s">
        <v>1996</v>
      </c>
      <c r="C69" s="1340"/>
      <c r="D69" s="1338"/>
      <c r="E69" s="1338"/>
      <c r="F69" s="1338"/>
      <c r="G69" s="1338"/>
      <c r="H69" s="1338"/>
    </row>
    <row r="70" spans="2:8">
      <c r="B70" s="1365"/>
      <c r="C70" s="1340"/>
      <c r="D70" s="1338"/>
      <c r="E70" s="1338"/>
      <c r="F70" s="1338"/>
      <c r="G70" s="1338"/>
      <c r="H70" s="1338"/>
    </row>
    <row r="71" spans="2:8" ht="22.5">
      <c r="B71" s="1366" t="s">
        <v>1997</v>
      </c>
      <c r="C71" s="1340"/>
      <c r="D71" s="1338"/>
      <c r="E71" s="1338"/>
      <c r="F71" s="1338"/>
      <c r="G71" s="1338"/>
      <c r="H71" s="1338"/>
    </row>
    <row r="72" spans="2:8">
      <c r="B72" s="1365"/>
      <c r="C72" s="1340"/>
      <c r="D72" s="1338"/>
      <c r="E72" s="1338"/>
      <c r="F72" s="1338"/>
      <c r="G72" s="1338"/>
      <c r="H72" s="1338"/>
    </row>
    <row r="73" spans="2:8">
      <c r="B73" s="1366" t="s">
        <v>1998</v>
      </c>
      <c r="C73" s="1340"/>
      <c r="D73" s="1338"/>
      <c r="E73" s="1338"/>
      <c r="F73" s="1338"/>
      <c r="G73" s="1338"/>
      <c r="H73" s="1338"/>
    </row>
    <row r="74" spans="2:8">
      <c r="B74" s="1363" t="s">
        <v>1999</v>
      </c>
      <c r="C74" s="1340"/>
      <c r="D74" s="1338"/>
      <c r="E74" s="1338"/>
      <c r="F74" s="1338"/>
      <c r="G74" s="1338"/>
      <c r="H74" s="1338"/>
    </row>
    <row r="75" spans="2:8">
      <c r="B75" s="1365"/>
      <c r="C75" s="1340"/>
      <c r="D75" s="1338"/>
      <c r="E75" s="1338"/>
      <c r="F75" s="1338"/>
      <c r="G75" s="1338"/>
      <c r="H75" s="1338"/>
    </row>
    <row r="76" spans="2:8">
      <c r="B76" s="1366" t="s">
        <v>2000</v>
      </c>
      <c r="C76" s="1340"/>
      <c r="D76" s="1338"/>
      <c r="E76" s="1338"/>
      <c r="F76" s="1338"/>
      <c r="G76" s="1338"/>
      <c r="H76" s="1338"/>
    </row>
    <row r="77" spans="2:8">
      <c r="B77" s="1365"/>
      <c r="C77" s="1340"/>
      <c r="D77" s="1338"/>
      <c r="E77" s="1338"/>
      <c r="F77" s="1338"/>
      <c r="G77" s="1338"/>
      <c r="H77" s="1338"/>
    </row>
    <row r="78" spans="2:8">
      <c r="B78" s="1366" t="s">
        <v>2001</v>
      </c>
      <c r="C78" s="1340"/>
      <c r="D78" s="1338"/>
      <c r="E78" s="1338"/>
      <c r="F78" s="1338"/>
      <c r="G78" s="1338"/>
      <c r="H78" s="1338"/>
    </row>
    <row r="79" spans="2:8" ht="22.5">
      <c r="B79" s="1363" t="s">
        <v>2002</v>
      </c>
      <c r="C79" s="1340"/>
      <c r="D79" s="1338"/>
      <c r="E79" s="1338"/>
      <c r="F79" s="1338"/>
      <c r="G79" s="1338"/>
      <c r="H79" s="1338"/>
    </row>
    <row r="80" spans="2:8" ht="22.5">
      <c r="B80" s="1363" t="s">
        <v>2003</v>
      </c>
      <c r="C80" s="1340"/>
      <c r="D80" s="1338"/>
      <c r="E80" s="1338"/>
      <c r="F80" s="1338"/>
      <c r="G80" s="1338"/>
      <c r="H80" s="1338"/>
    </row>
    <row r="81" spans="2:8" ht="15.75" thickBot="1">
      <c r="B81" s="1364" t="s">
        <v>2004</v>
      </c>
      <c r="C81" s="1342"/>
      <c r="D81" s="1342"/>
      <c r="E81" s="1344"/>
      <c r="F81" s="1344"/>
      <c r="G81" s="1344"/>
      <c r="H81" s="1344"/>
    </row>
    <row r="82" spans="2:8">
      <c r="B82" s="1390" t="s">
        <v>2105</v>
      </c>
    </row>
  </sheetData>
  <mergeCells count="19">
    <mergeCell ref="C9:G9"/>
    <mergeCell ref="H9:H10"/>
    <mergeCell ref="H46:H47"/>
    <mergeCell ref="C20:C21"/>
    <mergeCell ref="D20:D21"/>
    <mergeCell ref="E20:E21"/>
    <mergeCell ref="F20:F21"/>
    <mergeCell ref="G20:G21"/>
    <mergeCell ref="H20:H21"/>
    <mergeCell ref="C46:C47"/>
    <mergeCell ref="D46:D47"/>
    <mergeCell ref="E46:E47"/>
    <mergeCell ref="F46:F47"/>
    <mergeCell ref="G46:G47"/>
    <mergeCell ref="B6:H6"/>
    <mergeCell ref="B2:H2"/>
    <mergeCell ref="B3:H3"/>
    <mergeCell ref="B4:H4"/>
    <mergeCell ref="B5:H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3"/>
  <sheetViews>
    <sheetView showGridLines="0" topLeftCell="A157" workbookViewId="0">
      <selection activeCell="B103" sqref="B103"/>
    </sheetView>
  </sheetViews>
  <sheetFormatPr baseColWidth="10" defaultRowHeight="12.75"/>
  <cols>
    <col min="1" max="1" width="11.42578125" style="1329"/>
    <col min="2" max="2" width="1.85546875" style="1329" customWidth="1"/>
    <col min="3" max="3" width="51" style="1329" customWidth="1"/>
    <col min="4" max="4" width="16.7109375" style="1329" customWidth="1"/>
    <col min="5" max="5" width="20.85546875" style="1329" customWidth="1"/>
    <col min="6" max="9" width="16.7109375" style="1329" customWidth="1"/>
    <col min="10" max="16384" width="11.42578125" style="1329"/>
  </cols>
  <sheetData>
    <row r="2" spans="2:9" customFormat="1" ht="10.5" customHeight="1">
      <c r="B2" s="1791"/>
      <c r="C2" s="1792"/>
      <c r="D2" s="1792"/>
      <c r="E2" s="1792"/>
      <c r="F2" s="1792"/>
      <c r="G2" s="1792"/>
      <c r="H2" s="1792"/>
      <c r="I2" s="1793"/>
    </row>
    <row r="3" spans="2:9" customFormat="1" ht="10.5" customHeight="1">
      <c r="B3" s="1794" t="s">
        <v>1648</v>
      </c>
      <c r="C3" s="1783"/>
      <c r="D3" s="1783"/>
      <c r="E3" s="1783"/>
      <c r="F3" s="1783"/>
      <c r="G3" s="1783"/>
      <c r="H3" s="1783"/>
      <c r="I3" s="1795"/>
    </row>
    <row r="4" spans="2:9" customFormat="1" ht="10.5" customHeight="1">
      <c r="B4" s="1796" t="s">
        <v>1678</v>
      </c>
      <c r="C4" s="1777"/>
      <c r="D4" s="1777"/>
      <c r="E4" s="1777"/>
      <c r="F4" s="1777"/>
      <c r="G4" s="1777"/>
      <c r="H4" s="1777"/>
      <c r="I4" s="1797"/>
    </row>
    <row r="5" spans="2:9" customFormat="1" ht="10.5" customHeight="1">
      <c r="B5" s="1796" t="s">
        <v>2005</v>
      </c>
      <c r="C5" s="1777"/>
      <c r="D5" s="1777"/>
      <c r="E5" s="1777"/>
      <c r="F5" s="1777"/>
      <c r="G5" s="1777"/>
      <c r="H5" s="1777"/>
      <c r="I5" s="1797"/>
    </row>
    <row r="6" spans="2:9" customFormat="1" ht="22.5" customHeight="1">
      <c r="B6" s="1796" t="s">
        <v>1701</v>
      </c>
      <c r="C6" s="1777"/>
      <c r="D6" s="1777"/>
      <c r="E6" s="1777"/>
      <c r="F6" s="1777"/>
      <c r="G6" s="1777"/>
      <c r="H6" s="1777"/>
      <c r="I6" s="1797"/>
    </row>
    <row r="7" spans="2:9" customFormat="1" ht="10.5" customHeight="1">
      <c r="B7" s="1796" t="s">
        <v>1373</v>
      </c>
      <c r="C7" s="1777"/>
      <c r="D7" s="1777"/>
      <c r="E7" s="1777"/>
      <c r="F7" s="1777"/>
      <c r="G7" s="1777"/>
      <c r="H7" s="1777"/>
      <c r="I7" s="1797"/>
    </row>
    <row r="8" spans="2:9" customFormat="1" ht="20.25" customHeight="1">
      <c r="B8" s="1391" t="s">
        <v>2107</v>
      </c>
      <c r="C8" s="1392"/>
      <c r="D8" s="1392"/>
      <c r="E8" s="1392"/>
      <c r="F8" s="1392"/>
      <c r="G8" s="1392"/>
      <c r="H8" s="1392"/>
      <c r="I8" s="1393"/>
    </row>
    <row r="9" spans="2:9" ht="3" customHeight="1" thickBot="1"/>
    <row r="10" spans="2:9" ht="13.5" thickBot="1">
      <c r="B10" s="1802" t="s">
        <v>1680</v>
      </c>
      <c r="C10" s="1803"/>
      <c r="D10" s="1806" t="s">
        <v>1253</v>
      </c>
      <c r="E10" s="1807"/>
      <c r="F10" s="1807"/>
      <c r="G10" s="1807"/>
      <c r="H10" s="1808"/>
      <c r="I10" s="1809" t="s">
        <v>1682</v>
      </c>
    </row>
    <row r="11" spans="2:9" ht="26.25" thickBot="1">
      <c r="B11" s="1804"/>
      <c r="C11" s="1805"/>
      <c r="D11" s="1394" t="s">
        <v>1683</v>
      </c>
      <c r="E11" s="1395" t="s">
        <v>2006</v>
      </c>
      <c r="F11" s="1394" t="s">
        <v>2007</v>
      </c>
      <c r="G11" s="1394" t="s">
        <v>1686</v>
      </c>
      <c r="H11" s="1394" t="s">
        <v>1850</v>
      </c>
      <c r="I11" s="1810"/>
    </row>
    <row r="12" spans="2:9">
      <c r="B12" s="1811" t="s">
        <v>2008</v>
      </c>
      <c r="C12" s="1812"/>
      <c r="D12" s="1345"/>
      <c r="E12" s="1346"/>
      <c r="F12" s="1346"/>
      <c r="G12" s="1346"/>
      <c r="H12" s="1346"/>
      <c r="I12" s="1346"/>
    </row>
    <row r="13" spans="2:9">
      <c r="B13" s="1798" t="s">
        <v>2009</v>
      </c>
      <c r="C13" s="1799"/>
      <c r="D13" s="1347"/>
      <c r="E13" s="1348"/>
      <c r="F13" s="1348"/>
      <c r="G13" s="1348"/>
      <c r="H13" s="1348"/>
      <c r="I13" s="1348"/>
    </row>
    <row r="14" spans="2:9">
      <c r="B14" s="1351"/>
      <c r="C14" s="1352" t="s">
        <v>2010</v>
      </c>
      <c r="D14" s="1347"/>
      <c r="E14" s="1348"/>
      <c r="F14" s="1348"/>
      <c r="G14" s="1348"/>
      <c r="H14" s="1348"/>
      <c r="I14" s="1348"/>
    </row>
    <row r="15" spans="2:9">
      <c r="B15" s="1351"/>
      <c r="C15" s="1352" t="s">
        <v>2011</v>
      </c>
      <c r="D15" s="1347"/>
      <c r="E15" s="1348"/>
      <c r="F15" s="1348"/>
      <c r="G15" s="1348"/>
      <c r="H15" s="1348"/>
      <c r="I15" s="1348"/>
    </row>
    <row r="16" spans="2:9">
      <c r="B16" s="1351"/>
      <c r="C16" s="1352" t="s">
        <v>2012</v>
      </c>
      <c r="D16" s="1347"/>
      <c r="E16" s="1348"/>
      <c r="F16" s="1348"/>
      <c r="G16" s="1348"/>
      <c r="H16" s="1348"/>
      <c r="I16" s="1348"/>
    </row>
    <row r="17" spans="2:9">
      <c r="B17" s="1351"/>
      <c r="C17" s="1352" t="s">
        <v>2013</v>
      </c>
      <c r="D17" s="1347"/>
      <c r="E17" s="1348"/>
      <c r="F17" s="1348"/>
      <c r="G17" s="1348"/>
      <c r="H17" s="1348"/>
      <c r="I17" s="1348"/>
    </row>
    <row r="18" spans="2:9">
      <c r="B18" s="1351"/>
      <c r="C18" s="1352" t="s">
        <v>2014</v>
      </c>
      <c r="D18" s="1347"/>
      <c r="E18" s="1348"/>
      <c r="F18" s="1348"/>
      <c r="G18" s="1348"/>
      <c r="H18" s="1348"/>
      <c r="I18" s="1348"/>
    </row>
    <row r="19" spans="2:9">
      <c r="B19" s="1351"/>
      <c r="C19" s="1352" t="s">
        <v>2015</v>
      </c>
      <c r="D19" s="1347"/>
      <c r="E19" s="1348"/>
      <c r="F19" s="1348"/>
      <c r="G19" s="1348"/>
      <c r="H19" s="1348"/>
      <c r="I19" s="1348"/>
    </row>
    <row r="20" spans="2:9">
      <c r="B20" s="1351"/>
      <c r="C20" s="1352" t="s">
        <v>2016</v>
      </c>
      <c r="D20" s="1347"/>
      <c r="E20" s="1348"/>
      <c r="F20" s="1348"/>
      <c r="G20" s="1348"/>
      <c r="H20" s="1348"/>
      <c r="I20" s="1348"/>
    </row>
    <row r="21" spans="2:9">
      <c r="B21" s="1798" t="s">
        <v>2017</v>
      </c>
      <c r="C21" s="1799"/>
      <c r="D21" s="1347"/>
      <c r="E21" s="1348"/>
      <c r="F21" s="1348"/>
      <c r="G21" s="1348"/>
      <c r="H21" s="1348"/>
      <c r="I21" s="1348"/>
    </row>
    <row r="22" spans="2:9" ht="25.5">
      <c r="B22" s="1351"/>
      <c r="C22" s="1352" t="s">
        <v>2018</v>
      </c>
      <c r="D22" s="1347"/>
      <c r="E22" s="1348"/>
      <c r="F22" s="1348"/>
      <c r="G22" s="1348"/>
      <c r="H22" s="1348"/>
      <c r="I22" s="1348"/>
    </row>
    <row r="23" spans="2:9">
      <c r="B23" s="1351"/>
      <c r="C23" s="1352" t="s">
        <v>2019</v>
      </c>
      <c r="D23" s="1347"/>
      <c r="E23" s="1348"/>
      <c r="F23" s="1348"/>
      <c r="G23" s="1348"/>
      <c r="H23" s="1348"/>
      <c r="I23" s="1348"/>
    </row>
    <row r="24" spans="2:9" ht="25.5">
      <c r="B24" s="1351"/>
      <c r="C24" s="1352" t="s">
        <v>2020</v>
      </c>
      <c r="D24" s="1347"/>
      <c r="E24" s="1348"/>
      <c r="F24" s="1348"/>
      <c r="G24" s="1348"/>
      <c r="H24" s="1348"/>
      <c r="I24" s="1348"/>
    </row>
    <row r="25" spans="2:9" ht="25.5">
      <c r="B25" s="1351"/>
      <c r="C25" s="1352" t="s">
        <v>2021</v>
      </c>
      <c r="D25" s="1347"/>
      <c r="E25" s="1348"/>
      <c r="F25" s="1348"/>
      <c r="G25" s="1348"/>
      <c r="H25" s="1348"/>
      <c r="I25" s="1348"/>
    </row>
    <row r="26" spans="2:9">
      <c r="B26" s="1351"/>
      <c r="C26" s="1352" t="s">
        <v>2022</v>
      </c>
      <c r="D26" s="1347"/>
      <c r="E26" s="1348"/>
      <c r="F26" s="1348"/>
      <c r="G26" s="1348"/>
      <c r="H26" s="1348"/>
      <c r="I26" s="1348"/>
    </row>
    <row r="27" spans="2:9">
      <c r="B27" s="1351"/>
      <c r="C27" s="1352" t="s">
        <v>2023</v>
      </c>
      <c r="D27" s="1347"/>
      <c r="E27" s="1348"/>
      <c r="F27" s="1348"/>
      <c r="G27" s="1348"/>
      <c r="H27" s="1348"/>
      <c r="I27" s="1348"/>
    </row>
    <row r="28" spans="2:9" ht="25.5">
      <c r="B28" s="1351"/>
      <c r="C28" s="1352" t="s">
        <v>2024</v>
      </c>
      <c r="D28" s="1347"/>
      <c r="E28" s="1348"/>
      <c r="F28" s="1348"/>
      <c r="G28" s="1348"/>
      <c r="H28" s="1348"/>
      <c r="I28" s="1348"/>
    </row>
    <row r="29" spans="2:9">
      <c r="B29" s="1351"/>
      <c r="C29" s="1352" t="s">
        <v>2025</v>
      </c>
      <c r="D29" s="1347"/>
      <c r="E29" s="1348"/>
      <c r="F29" s="1348"/>
      <c r="G29" s="1348"/>
      <c r="H29" s="1348"/>
      <c r="I29" s="1348"/>
    </row>
    <row r="30" spans="2:9">
      <c r="B30" s="1351"/>
      <c r="C30" s="1352" t="s">
        <v>2026</v>
      </c>
      <c r="D30" s="1347"/>
      <c r="E30" s="1348"/>
      <c r="F30" s="1348"/>
      <c r="G30" s="1348"/>
      <c r="H30" s="1348"/>
      <c r="I30" s="1348"/>
    </row>
    <row r="31" spans="2:9">
      <c r="B31" s="1798" t="s">
        <v>2027</v>
      </c>
      <c r="C31" s="1799"/>
      <c r="D31" s="1347"/>
      <c r="E31" s="1348"/>
      <c r="F31" s="1348"/>
      <c r="G31" s="1348"/>
      <c r="H31" s="1348"/>
      <c r="I31" s="1348"/>
    </row>
    <row r="32" spans="2:9">
      <c r="B32" s="1351"/>
      <c r="C32" s="1352" t="s">
        <v>2028</v>
      </c>
      <c r="D32" s="1347"/>
      <c r="E32" s="1348"/>
      <c r="F32" s="1348"/>
      <c r="G32" s="1348"/>
      <c r="H32" s="1348"/>
      <c r="I32" s="1348"/>
    </row>
    <row r="33" spans="2:9">
      <c r="B33" s="1351"/>
      <c r="C33" s="1352" t="s">
        <v>2029</v>
      </c>
      <c r="D33" s="1347"/>
      <c r="E33" s="1348"/>
      <c r="F33" s="1348"/>
      <c r="G33" s="1348"/>
      <c r="H33" s="1348"/>
      <c r="I33" s="1348"/>
    </row>
    <row r="34" spans="2:9" ht="25.5">
      <c r="B34" s="1351"/>
      <c r="C34" s="1352" t="s">
        <v>2030</v>
      </c>
      <c r="D34" s="1347"/>
      <c r="E34" s="1348"/>
      <c r="F34" s="1348"/>
      <c r="G34" s="1348"/>
      <c r="H34" s="1348"/>
      <c r="I34" s="1348"/>
    </row>
    <row r="35" spans="2:9">
      <c r="B35" s="1351"/>
      <c r="C35" s="1352" t="s">
        <v>2031</v>
      </c>
      <c r="D35" s="1347"/>
      <c r="E35" s="1348"/>
      <c r="F35" s="1348"/>
      <c r="G35" s="1348"/>
      <c r="H35" s="1348"/>
      <c r="I35" s="1348"/>
    </row>
    <row r="36" spans="2:9" ht="25.5">
      <c r="B36" s="1351"/>
      <c r="C36" s="1352" t="s">
        <v>2032</v>
      </c>
      <c r="D36" s="1347"/>
      <c r="E36" s="1348"/>
      <c r="F36" s="1348"/>
      <c r="G36" s="1348"/>
      <c r="H36" s="1348"/>
      <c r="I36" s="1348"/>
    </row>
    <row r="37" spans="2:9">
      <c r="B37" s="1351"/>
      <c r="C37" s="1352" t="s">
        <v>2033</v>
      </c>
      <c r="D37" s="1347"/>
      <c r="E37" s="1348"/>
      <c r="F37" s="1348"/>
      <c r="G37" s="1348"/>
      <c r="H37" s="1348"/>
      <c r="I37" s="1348"/>
    </row>
    <row r="38" spans="2:9">
      <c r="B38" s="1351"/>
      <c r="C38" s="1352" t="s">
        <v>2034</v>
      </c>
      <c r="D38" s="1347"/>
      <c r="E38" s="1348"/>
      <c r="F38" s="1348"/>
      <c r="G38" s="1348"/>
      <c r="H38" s="1348"/>
      <c r="I38" s="1348"/>
    </row>
    <row r="39" spans="2:9">
      <c r="B39" s="1351"/>
      <c r="C39" s="1352" t="s">
        <v>2035</v>
      </c>
      <c r="D39" s="1347"/>
      <c r="E39" s="1348"/>
      <c r="F39" s="1348"/>
      <c r="G39" s="1348"/>
      <c r="H39" s="1348"/>
      <c r="I39" s="1348"/>
    </row>
    <row r="40" spans="2:9">
      <c r="B40" s="1351"/>
      <c r="C40" s="1352" t="s">
        <v>2036</v>
      </c>
      <c r="D40" s="1347"/>
      <c r="E40" s="1348"/>
      <c r="F40" s="1348"/>
      <c r="G40" s="1348"/>
      <c r="H40" s="1348"/>
      <c r="I40" s="1348"/>
    </row>
    <row r="41" spans="2:9">
      <c r="B41" s="1798" t="s">
        <v>2037</v>
      </c>
      <c r="C41" s="1799"/>
      <c r="D41" s="1347"/>
      <c r="E41" s="1348"/>
      <c r="F41" s="1348"/>
      <c r="G41" s="1348"/>
      <c r="H41" s="1348"/>
      <c r="I41" s="1348"/>
    </row>
    <row r="42" spans="2:9" ht="25.5">
      <c r="B42" s="1351"/>
      <c r="C42" s="1352" t="s">
        <v>2038</v>
      </c>
      <c r="D42" s="1347"/>
      <c r="E42" s="1348"/>
      <c r="F42" s="1348"/>
      <c r="G42" s="1348"/>
      <c r="H42" s="1348"/>
      <c r="I42" s="1348"/>
    </row>
    <row r="43" spans="2:9">
      <c r="B43" s="1351"/>
      <c r="C43" s="1352" t="s">
        <v>2039</v>
      </c>
      <c r="D43" s="1347"/>
      <c r="E43" s="1348"/>
      <c r="F43" s="1348"/>
      <c r="G43" s="1348"/>
      <c r="H43" s="1348"/>
      <c r="I43" s="1348"/>
    </row>
    <row r="44" spans="2:9">
      <c r="B44" s="1351"/>
      <c r="C44" s="1352" t="s">
        <v>2040</v>
      </c>
      <c r="D44" s="1347"/>
      <c r="E44" s="1348"/>
      <c r="F44" s="1348"/>
      <c r="G44" s="1348"/>
      <c r="H44" s="1348"/>
      <c r="I44" s="1348"/>
    </row>
    <row r="45" spans="2:9">
      <c r="B45" s="1351"/>
      <c r="C45" s="1352" t="s">
        <v>2041</v>
      </c>
      <c r="D45" s="1347"/>
      <c r="E45" s="1348"/>
      <c r="F45" s="1348"/>
      <c r="G45" s="1348"/>
      <c r="H45" s="1348"/>
      <c r="I45" s="1348"/>
    </row>
    <row r="46" spans="2:9">
      <c r="B46" s="1351"/>
      <c r="C46" s="1352" t="s">
        <v>2042</v>
      </c>
      <c r="D46" s="1347"/>
      <c r="E46" s="1348"/>
      <c r="F46" s="1348"/>
      <c r="G46" s="1348"/>
      <c r="H46" s="1348"/>
      <c r="I46" s="1348"/>
    </row>
    <row r="47" spans="2:9" ht="25.5">
      <c r="B47" s="1351"/>
      <c r="C47" s="1352" t="s">
        <v>2043</v>
      </c>
      <c r="D47" s="1347"/>
      <c r="E47" s="1348"/>
      <c r="F47" s="1348"/>
      <c r="G47" s="1348"/>
      <c r="H47" s="1348"/>
      <c r="I47" s="1348"/>
    </row>
    <row r="48" spans="2:9">
      <c r="B48" s="1351"/>
      <c r="C48" s="1352" t="s">
        <v>2044</v>
      </c>
      <c r="D48" s="1347"/>
      <c r="E48" s="1348"/>
      <c r="F48" s="1348"/>
      <c r="G48" s="1348"/>
      <c r="H48" s="1348"/>
      <c r="I48" s="1348"/>
    </row>
    <row r="49" spans="2:9">
      <c r="B49" s="1351"/>
      <c r="C49" s="1352" t="s">
        <v>2045</v>
      </c>
      <c r="D49" s="1347"/>
      <c r="E49" s="1348"/>
      <c r="F49" s="1348"/>
      <c r="G49" s="1348"/>
      <c r="H49" s="1348"/>
      <c r="I49" s="1348"/>
    </row>
    <row r="50" spans="2:9">
      <c r="B50" s="1351"/>
      <c r="C50" s="1352" t="s">
        <v>2046</v>
      </c>
      <c r="D50" s="1347"/>
      <c r="E50" s="1348"/>
      <c r="F50" s="1348"/>
      <c r="G50" s="1348"/>
      <c r="H50" s="1348"/>
      <c r="I50" s="1348"/>
    </row>
    <row r="51" spans="2:9">
      <c r="B51" s="1798" t="s">
        <v>2047</v>
      </c>
      <c r="C51" s="1799"/>
      <c r="D51" s="1347"/>
      <c r="E51" s="1348"/>
      <c r="F51" s="1348"/>
      <c r="G51" s="1348"/>
      <c r="H51" s="1348"/>
      <c r="I51" s="1348"/>
    </row>
    <row r="52" spans="2:9">
      <c r="B52" s="1351"/>
      <c r="C52" s="1352" t="s">
        <v>2048</v>
      </c>
      <c r="D52" s="1347"/>
      <c r="E52" s="1348"/>
      <c r="F52" s="1348"/>
      <c r="G52" s="1348"/>
      <c r="H52" s="1348"/>
      <c r="I52" s="1348"/>
    </row>
    <row r="53" spans="2:9">
      <c r="B53" s="1351"/>
      <c r="C53" s="1352" t="s">
        <v>2049</v>
      </c>
      <c r="D53" s="1347"/>
      <c r="E53" s="1348"/>
      <c r="F53" s="1348"/>
      <c r="G53" s="1348"/>
      <c r="H53" s="1348"/>
      <c r="I53" s="1348"/>
    </row>
    <row r="54" spans="2:9">
      <c r="B54" s="1351"/>
      <c r="C54" s="1352" t="s">
        <v>2050</v>
      </c>
      <c r="D54" s="1347"/>
      <c r="E54" s="1348"/>
      <c r="F54" s="1348"/>
      <c r="G54" s="1348"/>
      <c r="H54" s="1348"/>
      <c r="I54" s="1348"/>
    </row>
    <row r="55" spans="2:9">
      <c r="B55" s="1351"/>
      <c r="C55" s="1352" t="s">
        <v>2051</v>
      </c>
      <c r="D55" s="1347"/>
      <c r="E55" s="1348"/>
      <c r="F55" s="1348"/>
      <c r="G55" s="1348"/>
      <c r="H55" s="1348"/>
      <c r="I55" s="1348"/>
    </row>
    <row r="56" spans="2:9">
      <c r="B56" s="1351"/>
      <c r="C56" s="1352" t="s">
        <v>2052</v>
      </c>
      <c r="D56" s="1347"/>
      <c r="E56" s="1348"/>
      <c r="F56" s="1348"/>
      <c r="G56" s="1348"/>
      <c r="H56" s="1348"/>
      <c r="I56" s="1348"/>
    </row>
    <row r="57" spans="2:9">
      <c r="B57" s="1351"/>
      <c r="C57" s="1352" t="s">
        <v>2053</v>
      </c>
      <c r="D57" s="1347"/>
      <c r="E57" s="1348"/>
      <c r="F57" s="1348"/>
      <c r="G57" s="1348"/>
      <c r="H57" s="1348"/>
      <c r="I57" s="1348"/>
    </row>
    <row r="58" spans="2:9">
      <c r="B58" s="1351"/>
      <c r="C58" s="1352" t="s">
        <v>2054</v>
      </c>
      <c r="D58" s="1347"/>
      <c r="E58" s="1348"/>
      <c r="F58" s="1348"/>
      <c r="G58" s="1348"/>
      <c r="H58" s="1348"/>
      <c r="I58" s="1348"/>
    </row>
    <row r="59" spans="2:9">
      <c r="B59" s="1351"/>
      <c r="C59" s="1352" t="s">
        <v>2055</v>
      </c>
      <c r="D59" s="1347"/>
      <c r="E59" s="1348"/>
      <c r="F59" s="1348"/>
      <c r="G59" s="1348"/>
      <c r="H59" s="1348"/>
      <c r="I59" s="1348"/>
    </row>
    <row r="60" spans="2:9">
      <c r="B60" s="1351"/>
      <c r="C60" s="1352" t="s">
        <v>2056</v>
      </c>
      <c r="D60" s="1347"/>
      <c r="E60" s="1348"/>
      <c r="F60" s="1348"/>
      <c r="G60" s="1348"/>
      <c r="H60" s="1348"/>
      <c r="I60" s="1348"/>
    </row>
    <row r="61" spans="2:9">
      <c r="B61" s="1798" t="s">
        <v>2057</v>
      </c>
      <c r="C61" s="1799"/>
      <c r="D61" s="1347"/>
      <c r="E61" s="1348"/>
      <c r="F61" s="1348"/>
      <c r="G61" s="1348"/>
      <c r="H61" s="1348"/>
      <c r="I61" s="1348"/>
    </row>
    <row r="62" spans="2:9">
      <c r="B62" s="1351"/>
      <c r="C62" s="1352" t="s">
        <v>2058</v>
      </c>
      <c r="D62" s="1347"/>
      <c r="E62" s="1348"/>
      <c r="F62" s="1348"/>
      <c r="G62" s="1348"/>
      <c r="H62" s="1348"/>
      <c r="I62" s="1348"/>
    </row>
    <row r="63" spans="2:9">
      <c r="B63" s="1351"/>
      <c r="C63" s="1352" t="s">
        <v>2059</v>
      </c>
      <c r="D63" s="1347"/>
      <c r="E63" s="1348"/>
      <c r="F63" s="1348"/>
      <c r="G63" s="1348"/>
      <c r="H63" s="1348"/>
      <c r="I63" s="1348"/>
    </row>
    <row r="64" spans="2:9">
      <c r="B64" s="1351"/>
      <c r="C64" s="1352" t="s">
        <v>2060</v>
      </c>
      <c r="D64" s="1347"/>
      <c r="E64" s="1348"/>
      <c r="F64" s="1348"/>
      <c r="G64" s="1348"/>
      <c r="H64" s="1348"/>
      <c r="I64" s="1348"/>
    </row>
    <row r="65" spans="2:9">
      <c r="B65" s="1798" t="s">
        <v>2061</v>
      </c>
      <c r="C65" s="1799"/>
      <c r="D65" s="1347"/>
      <c r="E65" s="1348"/>
      <c r="F65" s="1348"/>
      <c r="G65" s="1348"/>
      <c r="H65" s="1348"/>
      <c r="I65" s="1348"/>
    </row>
    <row r="66" spans="2:9" ht="25.5">
      <c r="B66" s="1351"/>
      <c r="C66" s="1352" t="s">
        <v>2062</v>
      </c>
      <c r="D66" s="1347"/>
      <c r="E66" s="1348"/>
      <c r="F66" s="1348"/>
      <c r="G66" s="1348"/>
      <c r="H66" s="1348"/>
      <c r="I66" s="1348"/>
    </row>
    <row r="67" spans="2:9">
      <c r="B67" s="1351"/>
      <c r="C67" s="1352" t="s">
        <v>2063</v>
      </c>
      <c r="D67" s="1347"/>
      <c r="E67" s="1348"/>
      <c r="F67" s="1348"/>
      <c r="G67" s="1348"/>
      <c r="H67" s="1348"/>
      <c r="I67" s="1348"/>
    </row>
    <row r="68" spans="2:9">
      <c r="B68" s="1351"/>
      <c r="C68" s="1352" t="s">
        <v>2064</v>
      </c>
      <c r="D68" s="1347"/>
      <c r="E68" s="1348"/>
      <c r="F68" s="1348"/>
      <c r="G68" s="1348"/>
      <c r="H68" s="1348"/>
      <c r="I68" s="1348"/>
    </row>
    <row r="69" spans="2:9">
      <c r="B69" s="1351"/>
      <c r="C69" s="1352" t="s">
        <v>2065</v>
      </c>
      <c r="D69" s="1347"/>
      <c r="E69" s="1348"/>
      <c r="F69" s="1348"/>
      <c r="G69" s="1348"/>
      <c r="H69" s="1348"/>
      <c r="I69" s="1348"/>
    </row>
    <row r="70" spans="2:9" ht="25.5">
      <c r="B70" s="1351"/>
      <c r="C70" s="1352" t="s">
        <v>2066</v>
      </c>
      <c r="D70" s="1347"/>
      <c r="E70" s="1348"/>
      <c r="F70" s="1348"/>
      <c r="G70" s="1348"/>
      <c r="H70" s="1348"/>
      <c r="I70" s="1348"/>
    </row>
    <row r="71" spans="2:9">
      <c r="B71" s="1351"/>
      <c r="C71" s="1352" t="s">
        <v>2067</v>
      </c>
      <c r="D71" s="1347"/>
      <c r="E71" s="1348"/>
      <c r="F71" s="1348"/>
      <c r="G71" s="1348"/>
      <c r="H71" s="1348"/>
      <c r="I71" s="1348"/>
    </row>
    <row r="72" spans="2:9">
      <c r="B72" s="1351"/>
      <c r="C72" s="1352" t="s">
        <v>2068</v>
      </c>
      <c r="D72" s="1347"/>
      <c r="E72" s="1348"/>
      <c r="F72" s="1348"/>
      <c r="G72" s="1348"/>
      <c r="H72" s="1348"/>
      <c r="I72" s="1348"/>
    </row>
    <row r="73" spans="2:9" ht="25.5">
      <c r="B73" s="1351"/>
      <c r="C73" s="1352" t="s">
        <v>2069</v>
      </c>
      <c r="D73" s="1347"/>
      <c r="E73" s="1348"/>
      <c r="F73" s="1348"/>
      <c r="G73" s="1348"/>
      <c r="H73" s="1348"/>
      <c r="I73" s="1348"/>
    </row>
    <row r="74" spans="2:9">
      <c r="B74" s="1798" t="s">
        <v>2070</v>
      </c>
      <c r="C74" s="1799"/>
      <c r="D74" s="1347"/>
      <c r="E74" s="1348"/>
      <c r="F74" s="1348"/>
      <c r="G74" s="1348"/>
      <c r="H74" s="1348"/>
      <c r="I74" s="1348"/>
    </row>
    <row r="75" spans="2:9">
      <c r="B75" s="1351"/>
      <c r="C75" s="1352" t="s">
        <v>2071</v>
      </c>
      <c r="D75" s="1347"/>
      <c r="E75" s="1348"/>
      <c r="F75" s="1348"/>
      <c r="G75" s="1348"/>
      <c r="H75" s="1348"/>
      <c r="I75" s="1348"/>
    </row>
    <row r="76" spans="2:9">
      <c r="B76" s="1351"/>
      <c r="C76" s="1352" t="s">
        <v>2072</v>
      </c>
      <c r="D76" s="1347"/>
      <c r="E76" s="1348"/>
      <c r="F76" s="1348"/>
      <c r="G76" s="1348"/>
      <c r="H76" s="1348"/>
      <c r="I76" s="1348"/>
    </row>
    <row r="77" spans="2:9">
      <c r="B77" s="1351"/>
      <c r="C77" s="1352" t="s">
        <v>2073</v>
      </c>
      <c r="D77" s="1347"/>
      <c r="E77" s="1348"/>
      <c r="F77" s="1348"/>
      <c r="G77" s="1348"/>
      <c r="H77" s="1348"/>
      <c r="I77" s="1348"/>
    </row>
    <row r="78" spans="2:9">
      <c r="B78" s="1798" t="s">
        <v>2074</v>
      </c>
      <c r="C78" s="1799"/>
      <c r="D78" s="1347"/>
      <c r="E78" s="1348"/>
      <c r="F78" s="1348"/>
      <c r="G78" s="1348"/>
      <c r="H78" s="1348"/>
      <c r="I78" s="1348"/>
    </row>
    <row r="79" spans="2:9">
      <c r="B79" s="1351"/>
      <c r="C79" s="1352" t="s">
        <v>2075</v>
      </c>
      <c r="D79" s="1347"/>
      <c r="E79" s="1348"/>
      <c r="F79" s="1348"/>
      <c r="G79" s="1348"/>
      <c r="H79" s="1348"/>
      <c r="I79" s="1348"/>
    </row>
    <row r="80" spans="2:9">
      <c r="B80" s="1351"/>
      <c r="C80" s="1352" t="s">
        <v>2076</v>
      </c>
      <c r="D80" s="1347"/>
      <c r="E80" s="1348"/>
      <c r="F80" s="1348"/>
      <c r="G80" s="1348"/>
      <c r="H80" s="1348"/>
      <c r="I80" s="1348"/>
    </row>
    <row r="81" spans="2:9">
      <c r="B81" s="1351"/>
      <c r="C81" s="1352" t="s">
        <v>2077</v>
      </c>
      <c r="D81" s="1347"/>
      <c r="E81" s="1348"/>
      <c r="F81" s="1348"/>
      <c r="G81" s="1348"/>
      <c r="H81" s="1348"/>
      <c r="I81" s="1348"/>
    </row>
    <row r="82" spans="2:9">
      <c r="B82" s="1351"/>
      <c r="C82" s="1352" t="s">
        <v>2078</v>
      </c>
      <c r="D82" s="1347"/>
      <c r="E82" s="1348"/>
      <c r="F82" s="1348"/>
      <c r="G82" s="1348"/>
      <c r="H82" s="1348"/>
      <c r="I82" s="1348"/>
    </row>
    <row r="83" spans="2:9">
      <c r="B83" s="1351"/>
      <c r="C83" s="1352" t="s">
        <v>2079</v>
      </c>
      <c r="D83" s="1347"/>
      <c r="E83" s="1348"/>
      <c r="F83" s="1348"/>
      <c r="G83" s="1348"/>
      <c r="H83" s="1348"/>
      <c r="I83" s="1348"/>
    </row>
    <row r="84" spans="2:9">
      <c r="B84" s="1351"/>
      <c r="C84" s="1352" t="s">
        <v>2080</v>
      </c>
      <c r="D84" s="1347"/>
      <c r="E84" s="1348"/>
      <c r="F84" s="1348"/>
      <c r="G84" s="1348"/>
      <c r="H84" s="1348"/>
      <c r="I84" s="1348"/>
    </row>
    <row r="85" spans="2:9">
      <c r="B85" s="1351"/>
      <c r="C85" s="1352" t="s">
        <v>2081</v>
      </c>
      <c r="D85" s="1347"/>
      <c r="E85" s="1348"/>
      <c r="F85" s="1348"/>
      <c r="G85" s="1348"/>
      <c r="H85" s="1348"/>
      <c r="I85" s="1348"/>
    </row>
    <row r="86" spans="2:9">
      <c r="B86" s="1800" t="s">
        <v>2082</v>
      </c>
      <c r="C86" s="1801"/>
      <c r="D86" s="1345"/>
      <c r="E86" s="1345"/>
      <c r="F86" s="1345"/>
      <c r="G86" s="1345"/>
      <c r="H86" s="1345"/>
      <c r="I86" s="1345"/>
    </row>
    <row r="87" spans="2:9">
      <c r="B87" s="1798" t="s">
        <v>2009</v>
      </c>
      <c r="C87" s="1799"/>
      <c r="D87" s="1347"/>
      <c r="E87" s="1348"/>
      <c r="F87" s="1348"/>
      <c r="G87" s="1348"/>
      <c r="H87" s="1348"/>
      <c r="I87" s="1348"/>
    </row>
    <row r="88" spans="2:9">
      <c r="B88" s="1351"/>
      <c r="C88" s="1352" t="s">
        <v>2010</v>
      </c>
      <c r="D88" s="1347"/>
      <c r="E88" s="1348"/>
      <c r="F88" s="1348"/>
      <c r="G88" s="1348"/>
      <c r="H88" s="1348"/>
      <c r="I88" s="1348"/>
    </row>
    <row r="89" spans="2:9">
      <c r="B89" s="1351"/>
      <c r="C89" s="1352" t="s">
        <v>2011</v>
      </c>
      <c r="D89" s="1347"/>
      <c r="E89" s="1348"/>
      <c r="F89" s="1348"/>
      <c r="G89" s="1348"/>
      <c r="H89" s="1348"/>
      <c r="I89" s="1348"/>
    </row>
    <row r="90" spans="2:9">
      <c r="B90" s="1351"/>
      <c r="C90" s="1352" t="s">
        <v>2012</v>
      </c>
      <c r="D90" s="1347"/>
      <c r="E90" s="1348"/>
      <c r="F90" s="1348"/>
      <c r="G90" s="1348"/>
      <c r="H90" s="1348"/>
      <c r="I90" s="1348"/>
    </row>
    <row r="91" spans="2:9">
      <c r="B91" s="1351"/>
      <c r="C91" s="1352" t="s">
        <v>2013</v>
      </c>
      <c r="D91" s="1347"/>
      <c r="E91" s="1348"/>
      <c r="F91" s="1348"/>
      <c r="G91" s="1348"/>
      <c r="H91" s="1348"/>
      <c r="I91" s="1348"/>
    </row>
    <row r="92" spans="2:9">
      <c r="B92" s="1351"/>
      <c r="C92" s="1352" t="s">
        <v>2014</v>
      </c>
      <c r="D92" s="1347"/>
      <c r="E92" s="1348"/>
      <c r="F92" s="1348"/>
      <c r="G92" s="1348"/>
      <c r="H92" s="1348"/>
      <c r="I92" s="1348"/>
    </row>
    <row r="93" spans="2:9">
      <c r="B93" s="1351"/>
      <c r="C93" s="1352" t="s">
        <v>2015</v>
      </c>
      <c r="D93" s="1347"/>
      <c r="E93" s="1348"/>
      <c r="F93" s="1348"/>
      <c r="G93" s="1348"/>
      <c r="H93" s="1348"/>
      <c r="I93" s="1348"/>
    </row>
    <row r="94" spans="2:9">
      <c r="B94" s="1351"/>
      <c r="C94" s="1352" t="s">
        <v>2016</v>
      </c>
      <c r="D94" s="1347"/>
      <c r="E94" s="1348"/>
      <c r="F94" s="1348"/>
      <c r="G94" s="1348"/>
      <c r="H94" s="1348"/>
      <c r="I94" s="1348"/>
    </row>
    <row r="95" spans="2:9">
      <c r="B95" s="1798" t="s">
        <v>2017</v>
      </c>
      <c r="C95" s="1799"/>
      <c r="D95" s="1347"/>
      <c r="E95" s="1348"/>
      <c r="F95" s="1348"/>
      <c r="G95" s="1348"/>
      <c r="H95" s="1348"/>
      <c r="I95" s="1348"/>
    </row>
    <row r="96" spans="2:9" ht="25.5">
      <c r="B96" s="1351"/>
      <c r="C96" s="1352" t="s">
        <v>2018</v>
      </c>
      <c r="D96" s="1347"/>
      <c r="E96" s="1348"/>
      <c r="F96" s="1348"/>
      <c r="G96" s="1348"/>
      <c r="H96" s="1348"/>
      <c r="I96" s="1348"/>
    </row>
    <row r="97" spans="2:9">
      <c r="B97" s="1351"/>
      <c r="C97" s="1352" t="s">
        <v>2019</v>
      </c>
      <c r="D97" s="1347"/>
      <c r="E97" s="1348"/>
      <c r="F97" s="1348"/>
      <c r="G97" s="1348"/>
      <c r="H97" s="1348"/>
      <c r="I97" s="1348"/>
    </row>
    <row r="98" spans="2:9" ht="25.5">
      <c r="B98" s="1351"/>
      <c r="C98" s="1352" t="s">
        <v>2020</v>
      </c>
      <c r="D98" s="1347"/>
      <c r="E98" s="1348"/>
      <c r="F98" s="1348"/>
      <c r="G98" s="1348"/>
      <c r="H98" s="1348"/>
      <c r="I98" s="1348"/>
    </row>
    <row r="99" spans="2:9" ht="25.5">
      <c r="B99" s="1351"/>
      <c r="C99" s="1352" t="s">
        <v>2021</v>
      </c>
      <c r="D99" s="1347"/>
      <c r="E99" s="1348"/>
      <c r="F99" s="1348"/>
      <c r="G99" s="1348"/>
      <c r="H99" s="1348"/>
      <c r="I99" s="1348"/>
    </row>
    <row r="100" spans="2:9">
      <c r="B100" s="1351"/>
      <c r="C100" s="1352" t="s">
        <v>2022</v>
      </c>
      <c r="D100" s="1347"/>
      <c r="E100" s="1348"/>
      <c r="F100" s="1348"/>
      <c r="G100" s="1348"/>
      <c r="H100" s="1348"/>
      <c r="I100" s="1348"/>
    </row>
    <row r="101" spans="2:9">
      <c r="B101" s="1351"/>
      <c r="C101" s="1352" t="s">
        <v>2023</v>
      </c>
      <c r="D101" s="1347"/>
      <c r="E101" s="1348"/>
      <c r="F101" s="1348"/>
      <c r="G101" s="1348"/>
      <c r="H101" s="1348"/>
      <c r="I101" s="1348"/>
    </row>
    <row r="102" spans="2:9" ht="25.5">
      <c r="B102" s="1351"/>
      <c r="C102" s="1352" t="s">
        <v>2024</v>
      </c>
      <c r="D102" s="1347"/>
      <c r="E102" s="1348"/>
      <c r="F102" s="1348"/>
      <c r="G102" s="1348"/>
      <c r="H102" s="1348"/>
      <c r="I102" s="1348"/>
    </row>
    <row r="103" spans="2:9">
      <c r="B103" s="1351"/>
      <c r="C103" s="1352" t="s">
        <v>2025</v>
      </c>
      <c r="D103" s="1347"/>
      <c r="E103" s="1348"/>
      <c r="F103" s="1348"/>
      <c r="G103" s="1348"/>
      <c r="H103" s="1348"/>
      <c r="I103" s="1348"/>
    </row>
    <row r="104" spans="2:9">
      <c r="B104" s="1351"/>
      <c r="C104" s="1352" t="s">
        <v>2026</v>
      </c>
      <c r="D104" s="1347"/>
      <c r="E104" s="1348"/>
      <c r="F104" s="1348"/>
      <c r="G104" s="1348"/>
      <c r="H104" s="1348"/>
      <c r="I104" s="1348"/>
    </row>
    <row r="105" spans="2:9">
      <c r="B105" s="1798" t="s">
        <v>2027</v>
      </c>
      <c r="C105" s="1799"/>
      <c r="D105" s="1347"/>
      <c r="E105" s="1348"/>
      <c r="F105" s="1348"/>
      <c r="G105" s="1348"/>
      <c r="H105" s="1348"/>
      <c r="I105" s="1348"/>
    </row>
    <row r="106" spans="2:9">
      <c r="B106" s="1351"/>
      <c r="C106" s="1352" t="s">
        <v>2028</v>
      </c>
      <c r="D106" s="1347"/>
      <c r="E106" s="1348"/>
      <c r="F106" s="1348"/>
      <c r="G106" s="1348"/>
      <c r="H106" s="1348"/>
      <c r="I106" s="1348"/>
    </row>
    <row r="107" spans="2:9">
      <c r="B107" s="1351"/>
      <c r="C107" s="1352" t="s">
        <v>2029</v>
      </c>
      <c r="D107" s="1347"/>
      <c r="E107" s="1348"/>
      <c r="F107" s="1348"/>
      <c r="G107" s="1348"/>
      <c r="H107" s="1348"/>
      <c r="I107" s="1348"/>
    </row>
    <row r="108" spans="2:9" ht="25.5">
      <c r="B108" s="1351"/>
      <c r="C108" s="1352" t="s">
        <v>2030</v>
      </c>
      <c r="D108" s="1347"/>
      <c r="E108" s="1348"/>
      <c r="F108" s="1348"/>
      <c r="G108" s="1348"/>
      <c r="H108" s="1348"/>
      <c r="I108" s="1348"/>
    </row>
    <row r="109" spans="2:9">
      <c r="B109" s="1351"/>
      <c r="C109" s="1352" t="s">
        <v>2031</v>
      </c>
      <c r="D109" s="1347"/>
      <c r="E109" s="1348"/>
      <c r="F109" s="1348"/>
      <c r="G109" s="1348"/>
      <c r="H109" s="1348"/>
      <c r="I109" s="1348"/>
    </row>
    <row r="110" spans="2:9" ht="25.5">
      <c r="B110" s="1351"/>
      <c r="C110" s="1352" t="s">
        <v>2032</v>
      </c>
      <c r="D110" s="1347"/>
      <c r="E110" s="1348"/>
      <c r="F110" s="1348"/>
      <c r="G110" s="1348"/>
      <c r="H110" s="1348"/>
      <c r="I110" s="1348"/>
    </row>
    <row r="111" spans="2:9">
      <c r="B111" s="1351"/>
      <c r="C111" s="1352" t="s">
        <v>2033</v>
      </c>
      <c r="D111" s="1347"/>
      <c r="E111" s="1348"/>
      <c r="F111" s="1348"/>
      <c r="G111" s="1348"/>
      <c r="H111" s="1348"/>
      <c r="I111" s="1348"/>
    </row>
    <row r="112" spans="2:9">
      <c r="B112" s="1351"/>
      <c r="C112" s="1352" t="s">
        <v>2034</v>
      </c>
      <c r="D112" s="1347"/>
      <c r="E112" s="1348"/>
      <c r="F112" s="1348"/>
      <c r="G112" s="1348"/>
      <c r="H112" s="1348"/>
      <c r="I112" s="1348"/>
    </row>
    <row r="113" spans="2:9">
      <c r="B113" s="1351"/>
      <c r="C113" s="1352" t="s">
        <v>2035</v>
      </c>
      <c r="D113" s="1347"/>
      <c r="E113" s="1348"/>
      <c r="F113" s="1348"/>
      <c r="G113" s="1348"/>
      <c r="H113" s="1348"/>
      <c r="I113" s="1348"/>
    </row>
    <row r="114" spans="2:9">
      <c r="B114" s="1351"/>
      <c r="C114" s="1352" t="s">
        <v>2036</v>
      </c>
      <c r="D114" s="1347"/>
      <c r="E114" s="1348"/>
      <c r="F114" s="1348"/>
      <c r="G114" s="1348"/>
      <c r="H114" s="1348"/>
      <c r="I114" s="1348"/>
    </row>
    <row r="115" spans="2:9">
      <c r="B115" s="1798" t="s">
        <v>2037</v>
      </c>
      <c r="C115" s="1799"/>
      <c r="D115" s="1347"/>
      <c r="E115" s="1348"/>
      <c r="F115" s="1348"/>
      <c r="G115" s="1348"/>
      <c r="H115" s="1348"/>
      <c r="I115" s="1348"/>
    </row>
    <row r="116" spans="2:9" ht="25.5">
      <c r="B116" s="1351"/>
      <c r="C116" s="1352" t="s">
        <v>2038</v>
      </c>
      <c r="D116" s="1347"/>
      <c r="E116" s="1348"/>
      <c r="F116" s="1348"/>
      <c r="G116" s="1348"/>
      <c r="H116" s="1348"/>
      <c r="I116" s="1348"/>
    </row>
    <row r="117" spans="2:9">
      <c r="B117" s="1351"/>
      <c r="C117" s="1352" t="s">
        <v>2039</v>
      </c>
      <c r="D117" s="1347"/>
      <c r="E117" s="1348"/>
      <c r="F117" s="1348"/>
      <c r="G117" s="1348"/>
      <c r="H117" s="1348"/>
      <c r="I117" s="1348"/>
    </row>
    <row r="118" spans="2:9">
      <c r="B118" s="1351"/>
      <c r="C118" s="1352" t="s">
        <v>2040</v>
      </c>
      <c r="D118" s="1347"/>
      <c r="E118" s="1348"/>
      <c r="F118" s="1348"/>
      <c r="G118" s="1348"/>
      <c r="H118" s="1348"/>
      <c r="I118" s="1348"/>
    </row>
    <row r="119" spans="2:9">
      <c r="B119" s="1351"/>
      <c r="C119" s="1352" t="s">
        <v>2041</v>
      </c>
      <c r="D119" s="1347"/>
      <c r="E119" s="1348"/>
      <c r="F119" s="1348"/>
      <c r="G119" s="1348"/>
      <c r="H119" s="1348"/>
      <c r="I119" s="1348"/>
    </row>
    <row r="120" spans="2:9">
      <c r="B120" s="1351"/>
      <c r="C120" s="1352" t="s">
        <v>2042</v>
      </c>
      <c r="D120" s="1347"/>
      <c r="E120" s="1348"/>
      <c r="F120" s="1348"/>
      <c r="G120" s="1348"/>
      <c r="H120" s="1348"/>
      <c r="I120" s="1348"/>
    </row>
    <row r="121" spans="2:9" ht="25.5">
      <c r="B121" s="1351"/>
      <c r="C121" s="1352" t="s">
        <v>2043</v>
      </c>
      <c r="D121" s="1347"/>
      <c r="E121" s="1348"/>
      <c r="F121" s="1348"/>
      <c r="G121" s="1348"/>
      <c r="H121" s="1348"/>
      <c r="I121" s="1348"/>
    </row>
    <row r="122" spans="2:9">
      <c r="B122" s="1351"/>
      <c r="C122" s="1352" t="s">
        <v>2044</v>
      </c>
      <c r="D122" s="1347"/>
      <c r="E122" s="1348"/>
      <c r="F122" s="1348"/>
      <c r="G122" s="1348"/>
      <c r="H122" s="1348"/>
      <c r="I122" s="1348"/>
    </row>
    <row r="123" spans="2:9">
      <c r="B123" s="1351"/>
      <c r="C123" s="1352" t="s">
        <v>2045</v>
      </c>
      <c r="D123" s="1347"/>
      <c r="E123" s="1348"/>
      <c r="F123" s="1348"/>
      <c r="G123" s="1348"/>
      <c r="H123" s="1348"/>
      <c r="I123" s="1348"/>
    </row>
    <row r="124" spans="2:9">
      <c r="B124" s="1351"/>
      <c r="C124" s="1352" t="s">
        <v>2046</v>
      </c>
      <c r="D124" s="1347"/>
      <c r="E124" s="1348"/>
      <c r="F124" s="1348"/>
      <c r="G124" s="1348"/>
      <c r="H124" s="1348"/>
      <c r="I124" s="1348"/>
    </row>
    <row r="125" spans="2:9">
      <c r="B125" s="1798" t="s">
        <v>2047</v>
      </c>
      <c r="C125" s="1799"/>
      <c r="D125" s="1347"/>
      <c r="E125" s="1348"/>
      <c r="F125" s="1348"/>
      <c r="G125" s="1348"/>
      <c r="H125" s="1348"/>
      <c r="I125" s="1348"/>
    </row>
    <row r="126" spans="2:9">
      <c r="B126" s="1351"/>
      <c r="C126" s="1352" t="s">
        <v>2048</v>
      </c>
      <c r="D126" s="1347"/>
      <c r="E126" s="1348"/>
      <c r="F126" s="1348"/>
      <c r="G126" s="1348"/>
      <c r="H126" s="1348"/>
      <c r="I126" s="1348"/>
    </row>
    <row r="127" spans="2:9">
      <c r="B127" s="1351"/>
      <c r="C127" s="1352" t="s">
        <v>2049</v>
      </c>
      <c r="D127" s="1347"/>
      <c r="E127" s="1348"/>
      <c r="F127" s="1348"/>
      <c r="G127" s="1348"/>
      <c r="H127" s="1348"/>
      <c r="I127" s="1348"/>
    </row>
    <row r="128" spans="2:9">
      <c r="B128" s="1351"/>
      <c r="C128" s="1352" t="s">
        <v>2050</v>
      </c>
      <c r="D128" s="1347"/>
      <c r="E128" s="1348"/>
      <c r="F128" s="1348"/>
      <c r="G128" s="1348"/>
      <c r="H128" s="1348"/>
      <c r="I128" s="1348"/>
    </row>
    <row r="129" spans="2:9">
      <c r="B129" s="1351"/>
      <c r="C129" s="1352" t="s">
        <v>2051</v>
      </c>
      <c r="D129" s="1347"/>
      <c r="E129" s="1348"/>
      <c r="F129" s="1348"/>
      <c r="G129" s="1348"/>
      <c r="H129" s="1348"/>
      <c r="I129" s="1348"/>
    </row>
    <row r="130" spans="2:9">
      <c r="B130" s="1351"/>
      <c r="C130" s="1352" t="s">
        <v>2052</v>
      </c>
      <c r="D130" s="1347"/>
      <c r="E130" s="1348"/>
      <c r="F130" s="1348"/>
      <c r="G130" s="1348"/>
      <c r="H130" s="1348"/>
      <c r="I130" s="1348"/>
    </row>
    <row r="131" spans="2:9">
      <c r="B131" s="1351"/>
      <c r="C131" s="1352" t="s">
        <v>2053</v>
      </c>
      <c r="D131" s="1347"/>
      <c r="E131" s="1348"/>
      <c r="F131" s="1348"/>
      <c r="G131" s="1348"/>
      <c r="H131" s="1348"/>
      <c r="I131" s="1348"/>
    </row>
    <row r="132" spans="2:9">
      <c r="B132" s="1351"/>
      <c r="C132" s="1352" t="s">
        <v>2054</v>
      </c>
      <c r="D132" s="1347"/>
      <c r="E132" s="1348"/>
      <c r="F132" s="1348"/>
      <c r="G132" s="1348"/>
      <c r="H132" s="1348"/>
      <c r="I132" s="1348"/>
    </row>
    <row r="133" spans="2:9">
      <c r="B133" s="1351"/>
      <c r="C133" s="1352" t="s">
        <v>2055</v>
      </c>
      <c r="D133" s="1347"/>
      <c r="E133" s="1348"/>
      <c r="F133" s="1348"/>
      <c r="G133" s="1348"/>
      <c r="H133" s="1348"/>
      <c r="I133" s="1348"/>
    </row>
    <row r="134" spans="2:9">
      <c r="B134" s="1351"/>
      <c r="C134" s="1352" t="s">
        <v>2056</v>
      </c>
      <c r="D134" s="1347"/>
      <c r="E134" s="1348"/>
      <c r="F134" s="1348"/>
      <c r="G134" s="1348"/>
      <c r="H134" s="1348"/>
      <c r="I134" s="1348"/>
    </row>
    <row r="135" spans="2:9">
      <c r="B135" s="1798" t="s">
        <v>2057</v>
      </c>
      <c r="C135" s="1799"/>
      <c r="D135" s="1347"/>
      <c r="E135" s="1348"/>
      <c r="F135" s="1348"/>
      <c r="G135" s="1348"/>
      <c r="H135" s="1348"/>
      <c r="I135" s="1348"/>
    </row>
    <row r="136" spans="2:9">
      <c r="B136" s="1351"/>
      <c r="C136" s="1352" t="s">
        <v>2058</v>
      </c>
      <c r="D136" s="1347"/>
      <c r="E136" s="1348"/>
      <c r="F136" s="1348"/>
      <c r="G136" s="1348"/>
      <c r="H136" s="1348"/>
      <c r="I136" s="1348"/>
    </row>
    <row r="137" spans="2:9">
      <c r="B137" s="1351"/>
      <c r="C137" s="1352" t="s">
        <v>2059</v>
      </c>
      <c r="D137" s="1347"/>
      <c r="E137" s="1348"/>
      <c r="F137" s="1348"/>
      <c r="G137" s="1348"/>
      <c r="H137" s="1348"/>
      <c r="I137" s="1348"/>
    </row>
    <row r="138" spans="2:9">
      <c r="B138" s="1351"/>
      <c r="C138" s="1352" t="s">
        <v>2060</v>
      </c>
      <c r="D138" s="1347"/>
      <c r="E138" s="1348"/>
      <c r="F138" s="1348"/>
      <c r="G138" s="1348"/>
      <c r="H138" s="1348"/>
      <c r="I138" s="1348"/>
    </row>
    <row r="139" spans="2:9">
      <c r="B139" s="1798" t="s">
        <v>2061</v>
      </c>
      <c r="C139" s="1799"/>
      <c r="D139" s="1347"/>
      <c r="E139" s="1348"/>
      <c r="F139" s="1348"/>
      <c r="G139" s="1348"/>
      <c r="H139" s="1348"/>
      <c r="I139" s="1348"/>
    </row>
    <row r="140" spans="2:9" ht="25.5">
      <c r="B140" s="1351"/>
      <c r="C140" s="1352" t="s">
        <v>2062</v>
      </c>
      <c r="D140" s="1347"/>
      <c r="E140" s="1348"/>
      <c r="F140" s="1348"/>
      <c r="G140" s="1348"/>
      <c r="H140" s="1348"/>
      <c r="I140" s="1348"/>
    </row>
    <row r="141" spans="2:9">
      <c r="B141" s="1351"/>
      <c r="C141" s="1352" t="s">
        <v>2063</v>
      </c>
      <c r="D141" s="1347"/>
      <c r="E141" s="1348"/>
      <c r="F141" s="1348"/>
      <c r="G141" s="1348"/>
      <c r="H141" s="1348"/>
      <c r="I141" s="1348"/>
    </row>
    <row r="142" spans="2:9">
      <c r="B142" s="1351"/>
      <c r="C142" s="1352" t="s">
        <v>2064</v>
      </c>
      <c r="D142" s="1347"/>
      <c r="E142" s="1348"/>
      <c r="F142" s="1348"/>
      <c r="G142" s="1348"/>
      <c r="H142" s="1348"/>
      <c r="I142" s="1348"/>
    </row>
    <row r="143" spans="2:9">
      <c r="B143" s="1351"/>
      <c r="C143" s="1352" t="s">
        <v>2065</v>
      </c>
      <c r="D143" s="1347"/>
      <c r="E143" s="1348"/>
      <c r="F143" s="1348"/>
      <c r="G143" s="1348"/>
      <c r="H143" s="1348"/>
      <c r="I143" s="1348"/>
    </row>
    <row r="144" spans="2:9" ht="25.5">
      <c r="B144" s="1351"/>
      <c r="C144" s="1352" t="s">
        <v>2066</v>
      </c>
      <c r="D144" s="1347"/>
      <c r="E144" s="1348"/>
      <c r="F144" s="1348"/>
      <c r="G144" s="1348"/>
      <c r="H144" s="1348"/>
      <c r="I144" s="1348"/>
    </row>
    <row r="145" spans="2:9">
      <c r="B145" s="1351"/>
      <c r="C145" s="1352" t="s">
        <v>2067</v>
      </c>
      <c r="D145" s="1347"/>
      <c r="E145" s="1348"/>
      <c r="F145" s="1348"/>
      <c r="G145" s="1348"/>
      <c r="H145" s="1348"/>
      <c r="I145" s="1348"/>
    </row>
    <row r="146" spans="2:9">
      <c r="B146" s="1351"/>
      <c r="C146" s="1352" t="s">
        <v>2068</v>
      </c>
      <c r="D146" s="1347"/>
      <c r="E146" s="1348"/>
      <c r="F146" s="1348"/>
      <c r="G146" s="1348"/>
      <c r="H146" s="1348"/>
      <c r="I146" s="1348"/>
    </row>
    <row r="147" spans="2:9" ht="25.5">
      <c r="B147" s="1351"/>
      <c r="C147" s="1352" t="s">
        <v>2069</v>
      </c>
      <c r="D147" s="1347"/>
      <c r="E147" s="1348"/>
      <c r="F147" s="1348"/>
      <c r="G147" s="1348"/>
      <c r="H147" s="1348"/>
      <c r="I147" s="1348"/>
    </row>
    <row r="148" spans="2:9">
      <c r="B148" s="1798" t="s">
        <v>2070</v>
      </c>
      <c r="C148" s="1799"/>
      <c r="D148" s="1347"/>
      <c r="E148" s="1348"/>
      <c r="F148" s="1348"/>
      <c r="G148" s="1348"/>
      <c r="H148" s="1348"/>
      <c r="I148" s="1348"/>
    </row>
    <row r="149" spans="2:9">
      <c r="B149" s="1351"/>
      <c r="C149" s="1352" t="s">
        <v>2071</v>
      </c>
      <c r="D149" s="1347"/>
      <c r="E149" s="1348"/>
      <c r="F149" s="1348"/>
      <c r="G149" s="1348"/>
      <c r="H149" s="1348"/>
      <c r="I149" s="1348"/>
    </row>
    <row r="150" spans="2:9">
      <c r="B150" s="1351"/>
      <c r="C150" s="1352" t="s">
        <v>2072</v>
      </c>
      <c r="D150" s="1347"/>
      <c r="E150" s="1348"/>
      <c r="F150" s="1348"/>
      <c r="G150" s="1348"/>
      <c r="H150" s="1348"/>
      <c r="I150" s="1348"/>
    </row>
    <row r="151" spans="2:9">
      <c r="B151" s="1351"/>
      <c r="C151" s="1352" t="s">
        <v>2073</v>
      </c>
      <c r="D151" s="1347"/>
      <c r="E151" s="1348"/>
      <c r="F151" s="1348"/>
      <c r="G151" s="1348"/>
      <c r="H151" s="1348"/>
      <c r="I151" s="1348"/>
    </row>
    <row r="152" spans="2:9">
      <c r="B152" s="1798" t="s">
        <v>2074</v>
      </c>
      <c r="C152" s="1799"/>
      <c r="D152" s="1347"/>
      <c r="E152" s="1348"/>
      <c r="F152" s="1348"/>
      <c r="G152" s="1348"/>
      <c r="H152" s="1348"/>
      <c r="I152" s="1348"/>
    </row>
    <row r="153" spans="2:9">
      <c r="B153" s="1351"/>
      <c r="C153" s="1352" t="s">
        <v>2075</v>
      </c>
      <c r="D153" s="1347"/>
      <c r="E153" s="1348"/>
      <c r="F153" s="1348"/>
      <c r="G153" s="1348"/>
      <c r="H153" s="1348"/>
      <c r="I153" s="1348"/>
    </row>
    <row r="154" spans="2:9">
      <c r="B154" s="1351"/>
      <c r="C154" s="1352" t="s">
        <v>2076</v>
      </c>
      <c r="D154" s="1347"/>
      <c r="E154" s="1348"/>
      <c r="F154" s="1348"/>
      <c r="G154" s="1348"/>
      <c r="H154" s="1348"/>
      <c r="I154" s="1348"/>
    </row>
    <row r="155" spans="2:9">
      <c r="B155" s="1351"/>
      <c r="C155" s="1352" t="s">
        <v>2077</v>
      </c>
      <c r="D155" s="1347"/>
      <c r="E155" s="1348"/>
      <c r="F155" s="1348"/>
      <c r="G155" s="1348"/>
      <c r="H155" s="1348"/>
      <c r="I155" s="1348"/>
    </row>
    <row r="156" spans="2:9">
      <c r="B156" s="1351"/>
      <c r="C156" s="1352" t="s">
        <v>2078</v>
      </c>
      <c r="D156" s="1347"/>
      <c r="E156" s="1348"/>
      <c r="F156" s="1348"/>
      <c r="G156" s="1348"/>
      <c r="H156" s="1348"/>
      <c r="I156" s="1348"/>
    </row>
    <row r="157" spans="2:9">
      <c r="B157" s="1351"/>
      <c r="C157" s="1352" t="s">
        <v>2079</v>
      </c>
      <c r="D157" s="1347"/>
      <c r="E157" s="1348"/>
      <c r="F157" s="1348"/>
      <c r="G157" s="1348"/>
      <c r="H157" s="1348"/>
      <c r="I157" s="1348"/>
    </row>
    <row r="158" spans="2:9">
      <c r="B158" s="1351"/>
      <c r="C158" s="1352" t="s">
        <v>2080</v>
      </c>
      <c r="D158" s="1347"/>
      <c r="E158" s="1348"/>
      <c r="F158" s="1348"/>
      <c r="G158" s="1348"/>
      <c r="H158" s="1348"/>
      <c r="I158" s="1348"/>
    </row>
    <row r="159" spans="2:9">
      <c r="B159" s="1351"/>
      <c r="C159" s="1352" t="s">
        <v>2081</v>
      </c>
      <c r="D159" s="1347"/>
      <c r="E159" s="1348"/>
      <c r="F159" s="1348"/>
      <c r="G159" s="1348"/>
      <c r="H159" s="1348"/>
      <c r="I159" s="1348"/>
    </row>
    <row r="160" spans="2:9">
      <c r="B160" s="1351"/>
      <c r="C160" s="1352"/>
      <c r="D160" s="1347"/>
      <c r="E160" s="1348"/>
      <c r="F160" s="1348"/>
      <c r="G160" s="1348"/>
      <c r="H160" s="1348"/>
      <c r="I160" s="1348"/>
    </row>
    <row r="161" spans="2:9">
      <c r="B161" s="1800" t="s">
        <v>2083</v>
      </c>
      <c r="C161" s="1801"/>
      <c r="D161" s="1345"/>
      <c r="E161" s="1346"/>
      <c r="F161" s="1346"/>
      <c r="G161" s="1346"/>
      <c r="H161" s="1346"/>
      <c r="I161" s="1346"/>
    </row>
    <row r="162" spans="2:9" ht="13.5" thickBot="1">
      <c r="B162" s="1353"/>
      <c r="C162" s="1354"/>
      <c r="D162" s="1349"/>
      <c r="E162" s="1350"/>
      <c r="F162" s="1350"/>
      <c r="G162" s="1350"/>
      <c r="H162" s="1350"/>
      <c r="I162" s="1350"/>
    </row>
    <row r="163" spans="2:9">
      <c r="C163" s="1390" t="s">
        <v>2105</v>
      </c>
    </row>
  </sheetData>
  <mergeCells count="30">
    <mergeCell ref="B21:C21"/>
    <mergeCell ref="B31:C31"/>
    <mergeCell ref="B41:C41"/>
    <mergeCell ref="B161:C161"/>
    <mergeCell ref="B87:C87"/>
    <mergeCell ref="B95:C95"/>
    <mergeCell ref="B105:C105"/>
    <mergeCell ref="B115:C115"/>
    <mergeCell ref="B125:C125"/>
    <mergeCell ref="B7:I7"/>
    <mergeCell ref="B135:C135"/>
    <mergeCell ref="B139:C139"/>
    <mergeCell ref="B148:C148"/>
    <mergeCell ref="B152:C152"/>
    <mergeCell ref="B86:C86"/>
    <mergeCell ref="B61:C61"/>
    <mergeCell ref="B65:C65"/>
    <mergeCell ref="B74:C74"/>
    <mergeCell ref="B78:C78"/>
    <mergeCell ref="B51:C51"/>
    <mergeCell ref="B10:C11"/>
    <mergeCell ref="D10:H10"/>
    <mergeCell ref="I10:I11"/>
    <mergeCell ref="B12:C12"/>
    <mergeCell ref="B13:C13"/>
    <mergeCell ref="B2:I2"/>
    <mergeCell ref="B3:I3"/>
    <mergeCell ref="B4:I4"/>
    <mergeCell ref="B5:I5"/>
    <mergeCell ref="B6:I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0"/>
  <sheetViews>
    <sheetView showGridLines="0" topLeftCell="A40" workbookViewId="0">
      <selection activeCell="B103" sqref="B103"/>
    </sheetView>
  </sheetViews>
  <sheetFormatPr baseColWidth="10" defaultRowHeight="15"/>
  <cols>
    <col min="1" max="1" width="1.42578125" customWidth="1"/>
    <col min="2" max="2" width="43.28515625" customWidth="1"/>
    <col min="3" max="3" width="15" customWidth="1"/>
    <col min="4" max="4" width="15.28515625" customWidth="1"/>
    <col min="5" max="5" width="13.7109375" customWidth="1"/>
    <col min="6" max="6" width="14" style="955" customWidth="1"/>
    <col min="7" max="7" width="13.7109375" customWidth="1"/>
    <col min="8" max="8" width="15" customWidth="1"/>
    <col min="9" max="9" width="13.42578125" bestFit="1" customWidth="1"/>
  </cols>
  <sheetData>
    <row r="1" spans="2:8" ht="7.5" customHeight="1"/>
    <row r="2" spans="2:8" ht="10.5" customHeight="1">
      <c r="B2" s="1791"/>
      <c r="C2" s="1792"/>
      <c r="D2" s="1792"/>
      <c r="E2" s="1792"/>
      <c r="F2" s="1792"/>
      <c r="G2" s="1792"/>
      <c r="H2" s="1793"/>
    </row>
    <row r="3" spans="2:8" ht="10.5" customHeight="1">
      <c r="B3" s="1794" t="s">
        <v>1648</v>
      </c>
      <c r="C3" s="1783"/>
      <c r="D3" s="1783"/>
      <c r="E3" s="1783"/>
      <c r="F3" s="1783"/>
      <c r="G3" s="1783"/>
      <c r="H3" s="1795"/>
    </row>
    <row r="4" spans="2:8" ht="10.5" customHeight="1">
      <c r="B4" s="1796" t="s">
        <v>1678</v>
      </c>
      <c r="C4" s="1822"/>
      <c r="D4" s="1822"/>
      <c r="E4" s="1822"/>
      <c r="F4" s="1822"/>
      <c r="G4" s="1822"/>
      <c r="H4" s="1797"/>
    </row>
    <row r="5" spans="2:8" ht="10.5" customHeight="1">
      <c r="B5" s="1796" t="s">
        <v>1679</v>
      </c>
      <c r="C5" s="1777"/>
      <c r="D5" s="1777"/>
      <c r="E5" s="1777"/>
      <c r="F5" s="1777"/>
      <c r="G5" s="1777"/>
      <c r="H5" s="1797"/>
    </row>
    <row r="6" spans="2:8" ht="22.5" customHeight="1">
      <c r="B6" s="1796" t="s">
        <v>1701</v>
      </c>
      <c r="C6" s="1822"/>
      <c r="D6" s="1822"/>
      <c r="E6" s="1822"/>
      <c r="F6" s="1822"/>
      <c r="G6" s="1822"/>
      <c r="H6" s="1797"/>
    </row>
    <row r="7" spans="2:8" ht="10.5" customHeight="1">
      <c r="B7" s="1796" t="s">
        <v>1373</v>
      </c>
      <c r="C7" s="1777"/>
      <c r="D7" s="1777"/>
      <c r="E7" s="1777"/>
      <c r="F7" s="1777"/>
      <c r="G7" s="1777"/>
      <c r="H7" s="1797"/>
    </row>
    <row r="8" spans="2:8" ht="20.25" customHeight="1">
      <c r="B8" s="1273" t="s">
        <v>1910</v>
      </c>
      <c r="C8" s="1245"/>
      <c r="D8" s="1245"/>
      <c r="E8" s="1245"/>
      <c r="F8" s="1245"/>
      <c r="G8" s="1245"/>
      <c r="H8" s="1244"/>
    </row>
    <row r="9" spans="2:8" ht="23.25" customHeight="1">
      <c r="B9" s="1823" t="s">
        <v>1680</v>
      </c>
      <c r="C9" s="1826" t="s">
        <v>1681</v>
      </c>
      <c r="D9" s="1827"/>
      <c r="E9" s="1827"/>
      <c r="F9" s="1827"/>
      <c r="G9" s="1827"/>
      <c r="H9" s="1813" t="s">
        <v>1682</v>
      </c>
    </row>
    <row r="10" spans="2:8">
      <c r="B10" s="1824"/>
      <c r="C10" s="1816" t="s">
        <v>1683</v>
      </c>
      <c r="D10" s="1818" t="s">
        <v>1684</v>
      </c>
      <c r="E10" s="1816" t="s">
        <v>1685</v>
      </c>
      <c r="F10" s="1816" t="s">
        <v>1686</v>
      </c>
      <c r="G10" s="1820" t="s">
        <v>1687</v>
      </c>
      <c r="H10" s="1814"/>
    </row>
    <row r="11" spans="2:8" ht="10.5" customHeight="1">
      <c r="B11" s="1825"/>
      <c r="C11" s="1817"/>
      <c r="D11" s="1819"/>
      <c r="E11" s="1817"/>
      <c r="F11" s="1817"/>
      <c r="G11" s="1821"/>
      <c r="H11" s="1815"/>
    </row>
    <row r="12" spans="2:8" ht="17.25" customHeight="1">
      <c r="B12" s="1027"/>
      <c r="C12" s="1028"/>
      <c r="D12" s="1028"/>
      <c r="E12" s="1029"/>
      <c r="F12" s="1030"/>
      <c r="G12" s="1028"/>
      <c r="H12" s="1031"/>
    </row>
    <row r="13" spans="2:8">
      <c r="B13" s="1032" t="s">
        <v>1688</v>
      </c>
      <c r="C13" s="1033">
        <f>C15+C16+C17+C20+C21+C24</f>
        <v>0</v>
      </c>
      <c r="D13" s="1033">
        <f t="shared" ref="D13:G13" si="0">D15+D16+D17+D20+D21+D24</f>
        <v>0</v>
      </c>
      <c r="E13" s="1033">
        <f t="shared" si="0"/>
        <v>0</v>
      </c>
      <c r="F13" s="1033">
        <f t="shared" si="0"/>
        <v>0</v>
      </c>
      <c r="G13" s="1033">
        <f t="shared" si="0"/>
        <v>0</v>
      </c>
      <c r="H13" s="1033">
        <f t="shared" ref="H13" si="1">H15+H16+H17+H20+H21+H24</f>
        <v>0</v>
      </c>
    </row>
    <row r="14" spans="2:8">
      <c r="B14" s="1032"/>
      <c r="C14" s="1033"/>
      <c r="D14" s="1033"/>
      <c r="E14" s="1033"/>
      <c r="F14" s="1033"/>
      <c r="G14" s="1033"/>
      <c r="H14" s="1033"/>
    </row>
    <row r="15" spans="2:8">
      <c r="B15" s="1034" t="s">
        <v>1689</v>
      </c>
      <c r="C15" s="1035"/>
      <c r="D15" s="1035"/>
      <c r="E15" s="1035"/>
      <c r="F15" s="1035"/>
      <c r="G15" s="1035"/>
      <c r="H15" s="1037">
        <f t="shared" ref="H15:H16" si="2">E15-F15</f>
        <v>0</v>
      </c>
    </row>
    <row r="16" spans="2:8" ht="11.25" customHeight="1">
      <c r="B16" s="1034" t="s">
        <v>1690</v>
      </c>
      <c r="C16" s="1037"/>
      <c r="D16" s="1037"/>
      <c r="E16" s="1037"/>
      <c r="F16" s="1037"/>
      <c r="G16" s="1037"/>
      <c r="H16" s="1037">
        <f t="shared" si="2"/>
        <v>0</v>
      </c>
    </row>
    <row r="17" spans="2:8" ht="11.25" customHeight="1">
      <c r="B17" s="1034" t="s">
        <v>1691</v>
      </c>
      <c r="C17" s="1037">
        <f>C18+C19</f>
        <v>0</v>
      </c>
      <c r="D17" s="1037">
        <f t="shared" ref="D17:G17" si="3">D18+D19</f>
        <v>0</v>
      </c>
      <c r="E17" s="1037">
        <f t="shared" si="3"/>
        <v>0</v>
      </c>
      <c r="F17" s="1037">
        <f t="shared" si="3"/>
        <v>0</v>
      </c>
      <c r="G17" s="1037">
        <f t="shared" si="3"/>
        <v>0</v>
      </c>
      <c r="H17" s="1037">
        <f>E17-F17</f>
        <v>0</v>
      </c>
    </row>
    <row r="18" spans="2:8">
      <c r="B18" s="1034" t="s">
        <v>1692</v>
      </c>
      <c r="C18" s="1037"/>
      <c r="D18" s="1037"/>
      <c r="E18" s="1037"/>
      <c r="F18" s="1037"/>
      <c r="G18" s="1037"/>
      <c r="H18" s="1037">
        <f t="shared" ref="H18:H24" si="4">E18-F18</f>
        <v>0</v>
      </c>
    </row>
    <row r="19" spans="2:8">
      <c r="B19" s="1034" t="s">
        <v>1693</v>
      </c>
      <c r="C19" s="1037"/>
      <c r="D19" s="1037"/>
      <c r="E19" s="1037"/>
      <c r="F19" s="1037"/>
      <c r="G19" s="1037"/>
      <c r="H19" s="1037">
        <f t="shared" si="4"/>
        <v>0</v>
      </c>
    </row>
    <row r="20" spans="2:8">
      <c r="B20" s="1034" t="s">
        <v>1694</v>
      </c>
      <c r="C20" s="1037">
        <v>0</v>
      </c>
      <c r="D20" s="1037">
        <v>0</v>
      </c>
      <c r="E20" s="1037">
        <v>0</v>
      </c>
      <c r="F20" s="1037">
        <v>0</v>
      </c>
      <c r="G20" s="1037">
        <v>0</v>
      </c>
      <c r="H20" s="1037">
        <f t="shared" si="4"/>
        <v>0</v>
      </c>
    </row>
    <row r="21" spans="2:8" ht="38.25">
      <c r="B21" s="1034" t="s">
        <v>1695</v>
      </c>
      <c r="C21" s="1037">
        <f>C22+C23</f>
        <v>0</v>
      </c>
      <c r="D21" s="1037">
        <f t="shared" ref="D21:G21" si="5">D22+D23</f>
        <v>0</v>
      </c>
      <c r="E21" s="1037">
        <f t="shared" si="5"/>
        <v>0</v>
      </c>
      <c r="F21" s="1037">
        <f t="shared" si="5"/>
        <v>0</v>
      </c>
      <c r="G21" s="1037">
        <f t="shared" si="5"/>
        <v>0</v>
      </c>
      <c r="H21" s="1037">
        <f t="shared" si="4"/>
        <v>0</v>
      </c>
    </row>
    <row r="22" spans="2:8">
      <c r="B22" s="1034" t="s">
        <v>1696</v>
      </c>
      <c r="C22" s="1037"/>
      <c r="D22" s="1037"/>
      <c r="E22" s="1037"/>
      <c r="F22" s="1037"/>
      <c r="G22" s="1037"/>
      <c r="H22" s="1037">
        <f t="shared" si="4"/>
        <v>0</v>
      </c>
    </row>
    <row r="23" spans="2:8">
      <c r="B23" s="1039" t="s">
        <v>1697</v>
      </c>
      <c r="C23" s="1035"/>
      <c r="D23" s="1035"/>
      <c r="E23" s="1035"/>
      <c r="F23" s="1035"/>
      <c r="G23" s="1035"/>
      <c r="H23" s="1037">
        <f t="shared" si="4"/>
        <v>0</v>
      </c>
    </row>
    <row r="24" spans="2:8" ht="11.25" customHeight="1">
      <c r="B24" s="1034" t="s">
        <v>1698</v>
      </c>
      <c r="C24" s="1037"/>
      <c r="D24" s="1037"/>
      <c r="E24" s="1037"/>
      <c r="F24" s="1037"/>
      <c r="G24" s="1037"/>
      <c r="H24" s="1037">
        <f t="shared" si="4"/>
        <v>0</v>
      </c>
    </row>
    <row r="25" spans="2:8" ht="11.25" customHeight="1">
      <c r="B25" s="1034"/>
      <c r="C25" s="1037"/>
      <c r="D25" s="1037"/>
      <c r="E25" s="1037"/>
      <c r="F25" s="1036"/>
      <c r="G25" s="1037"/>
      <c r="H25" s="1038"/>
    </row>
    <row r="26" spans="2:8">
      <c r="B26" s="1032" t="s">
        <v>1699</v>
      </c>
      <c r="C26" s="1033">
        <f>C28+C29+C30+C33+C34+C37</f>
        <v>0</v>
      </c>
      <c r="D26" s="1033">
        <f t="shared" ref="D26:H26" si="6">D28+D29+D30+D33+D34+D37</f>
        <v>0</v>
      </c>
      <c r="E26" s="1033">
        <f t="shared" si="6"/>
        <v>0</v>
      </c>
      <c r="F26" s="1033">
        <f t="shared" si="6"/>
        <v>0</v>
      </c>
      <c r="G26" s="1033">
        <f t="shared" si="6"/>
        <v>0</v>
      </c>
      <c r="H26" s="1033">
        <f t="shared" si="6"/>
        <v>0</v>
      </c>
    </row>
    <row r="27" spans="2:8">
      <c r="B27" s="1032"/>
      <c r="C27" s="1033"/>
      <c r="D27" s="1033"/>
      <c r="E27" s="1033"/>
      <c r="F27" s="1033"/>
      <c r="G27" s="1033"/>
      <c r="H27" s="1033"/>
    </row>
    <row r="28" spans="2:8">
      <c r="B28" s="1034" t="s">
        <v>1689</v>
      </c>
      <c r="C28" s="1035"/>
      <c r="D28" s="1035"/>
      <c r="E28" s="1035"/>
      <c r="F28" s="1035"/>
      <c r="G28" s="1035"/>
      <c r="H28" s="1037">
        <f t="shared" ref="H28:H29" si="7">E28-F28</f>
        <v>0</v>
      </c>
    </row>
    <row r="29" spans="2:8">
      <c r="B29" s="1034" t="s">
        <v>1690</v>
      </c>
      <c r="C29" s="1037"/>
      <c r="D29" s="1037"/>
      <c r="E29" s="1037"/>
      <c r="F29" s="1037"/>
      <c r="G29" s="1037"/>
      <c r="H29" s="1037">
        <f t="shared" si="7"/>
        <v>0</v>
      </c>
    </row>
    <row r="30" spans="2:8">
      <c r="B30" s="1034" t="s">
        <v>1691</v>
      </c>
      <c r="C30" s="1037">
        <f>C31+C32</f>
        <v>0</v>
      </c>
      <c r="D30" s="1037">
        <f t="shared" ref="D30" si="8">D31+D32</f>
        <v>0</v>
      </c>
      <c r="E30" s="1037">
        <f t="shared" ref="E30" si="9">E31+E32</f>
        <v>0</v>
      </c>
      <c r="F30" s="1037">
        <f t="shared" ref="F30" si="10">F31+F32</f>
        <v>0</v>
      </c>
      <c r="G30" s="1037">
        <f t="shared" ref="G30" si="11">G31+G32</f>
        <v>0</v>
      </c>
      <c r="H30" s="1037">
        <f>E30-F30</f>
        <v>0</v>
      </c>
    </row>
    <row r="31" spans="2:8">
      <c r="B31" s="1034" t="s">
        <v>1692</v>
      </c>
      <c r="C31" s="1037"/>
      <c r="D31" s="1037"/>
      <c r="E31" s="1037"/>
      <c r="F31" s="1037"/>
      <c r="G31" s="1037"/>
      <c r="H31" s="1037">
        <f t="shared" ref="H31:H37" si="12">E31-F31</f>
        <v>0</v>
      </c>
    </row>
    <row r="32" spans="2:8">
      <c r="B32" s="1034" t="s">
        <v>1693</v>
      </c>
      <c r="C32" s="1037"/>
      <c r="D32" s="1037"/>
      <c r="E32" s="1037"/>
      <c r="F32" s="1037"/>
      <c r="G32" s="1037"/>
      <c r="H32" s="1037">
        <f t="shared" si="12"/>
        <v>0</v>
      </c>
    </row>
    <row r="33" spans="2:9">
      <c r="B33" s="1034" t="s">
        <v>1694</v>
      </c>
      <c r="C33" s="1037">
        <v>0</v>
      </c>
      <c r="D33" s="1037">
        <v>0</v>
      </c>
      <c r="E33" s="1037">
        <v>0</v>
      </c>
      <c r="F33" s="1037">
        <v>0</v>
      </c>
      <c r="G33" s="1037">
        <v>0</v>
      </c>
      <c r="H33" s="1037">
        <f t="shared" si="12"/>
        <v>0</v>
      </c>
      <c r="I33" s="1274"/>
    </row>
    <row r="34" spans="2:9" ht="38.25">
      <c r="B34" s="1034" t="s">
        <v>1695</v>
      </c>
      <c r="C34" s="1037">
        <f>C35+C36</f>
        <v>0</v>
      </c>
      <c r="D34" s="1037">
        <f t="shared" ref="D34" si="13">D35+D36</f>
        <v>0</v>
      </c>
      <c r="E34" s="1037">
        <f t="shared" ref="E34" si="14">E35+E36</f>
        <v>0</v>
      </c>
      <c r="F34" s="1037">
        <f t="shared" ref="F34" si="15">F35+F36</f>
        <v>0</v>
      </c>
      <c r="G34" s="1037">
        <f t="shared" ref="G34" si="16">G35+G36</f>
        <v>0</v>
      </c>
      <c r="H34" s="1037">
        <f t="shared" si="12"/>
        <v>0</v>
      </c>
    </row>
    <row r="35" spans="2:9">
      <c r="B35" s="1034" t="s">
        <v>1696</v>
      </c>
      <c r="C35" s="1037"/>
      <c r="D35" s="1037"/>
      <c r="E35" s="1037"/>
      <c r="F35" s="1037"/>
      <c r="G35" s="1037"/>
      <c r="H35" s="1037">
        <f t="shared" si="12"/>
        <v>0</v>
      </c>
    </row>
    <row r="36" spans="2:9">
      <c r="B36" s="1034" t="s">
        <v>1697</v>
      </c>
      <c r="C36" s="1035"/>
      <c r="D36" s="1035"/>
      <c r="E36" s="1035"/>
      <c r="F36" s="1035"/>
      <c r="G36" s="1035"/>
      <c r="H36" s="1037">
        <f t="shared" si="12"/>
        <v>0</v>
      </c>
    </row>
    <row r="37" spans="2:9">
      <c r="B37" s="1034" t="s">
        <v>1698</v>
      </c>
      <c r="C37" s="1037"/>
      <c r="D37" s="1037"/>
      <c r="E37" s="1037"/>
      <c r="F37" s="1037"/>
      <c r="G37" s="1037"/>
      <c r="H37" s="1037">
        <f t="shared" si="12"/>
        <v>0</v>
      </c>
    </row>
    <row r="38" spans="2:9">
      <c r="B38" s="1034"/>
      <c r="C38" s="1037"/>
      <c r="D38" s="1037"/>
      <c r="E38" s="1037"/>
      <c r="F38" s="1036"/>
      <c r="G38" s="1037"/>
      <c r="H38" s="1038"/>
    </row>
    <row r="39" spans="2:9" ht="25.5">
      <c r="B39" s="1032" t="s">
        <v>1700</v>
      </c>
      <c r="C39" s="1040">
        <f>C26+C13</f>
        <v>0</v>
      </c>
      <c r="D39" s="1040">
        <f t="shared" ref="D39:H39" si="17">D26+D13</f>
        <v>0</v>
      </c>
      <c r="E39" s="1040">
        <f t="shared" si="17"/>
        <v>0</v>
      </c>
      <c r="F39" s="1040">
        <f t="shared" si="17"/>
        <v>0</v>
      </c>
      <c r="G39" s="1040">
        <f t="shared" si="17"/>
        <v>0</v>
      </c>
      <c r="H39" s="1040">
        <f t="shared" si="17"/>
        <v>0</v>
      </c>
    </row>
    <row r="40" spans="2:9" ht="9" customHeight="1">
      <c r="B40" s="1041"/>
      <c r="C40" s="1042"/>
      <c r="D40" s="1042"/>
      <c r="E40" s="1043"/>
      <c r="F40" s="1044"/>
      <c r="G40" s="1042"/>
      <c r="H40" s="1045"/>
    </row>
    <row r="41" spans="2:9" ht="7.5" customHeight="1">
      <c r="B41" s="1046"/>
      <c r="C41" s="1047"/>
      <c r="D41" s="1047"/>
      <c r="E41" s="1048"/>
      <c r="F41" s="1049"/>
      <c r="G41" s="1047"/>
      <c r="H41" s="1050"/>
    </row>
    <row r="42" spans="2:9" ht="15" customHeight="1">
      <c r="B42" s="1390" t="s">
        <v>2105</v>
      </c>
      <c r="C42" s="1051"/>
      <c r="D42" s="1051"/>
      <c r="E42" s="1051"/>
      <c r="F42" s="1052"/>
      <c r="G42" s="1051"/>
      <c r="H42" s="1051"/>
    </row>
    <row r="43" spans="2:9" ht="15" customHeight="1">
      <c r="B43" s="1053"/>
      <c r="C43" s="1053"/>
      <c r="D43" s="1053"/>
      <c r="E43" s="1053"/>
      <c r="F43" s="1054"/>
      <c r="G43" s="1053"/>
      <c r="H43" s="1053"/>
    </row>
    <row r="44" spans="2:9">
      <c r="B44" s="1055"/>
      <c r="C44" s="1055"/>
      <c r="D44" s="1055"/>
      <c r="E44" s="1055"/>
      <c r="F44" s="1056"/>
      <c r="G44" s="1055"/>
      <c r="H44" s="1055"/>
    </row>
    <row r="45" spans="2:9">
      <c r="B45" s="1055"/>
      <c r="C45" s="1055"/>
      <c r="D45" s="1055"/>
      <c r="E45" s="1055"/>
      <c r="F45" s="1056"/>
      <c r="G45" s="1055"/>
      <c r="H45" s="1055"/>
    </row>
    <row r="46" spans="2:9">
      <c r="B46" s="1055"/>
      <c r="C46" s="1055"/>
      <c r="D46" s="1055"/>
      <c r="E46" s="1055"/>
      <c r="F46" s="1056"/>
      <c r="G46" s="1055"/>
      <c r="H46" s="1055"/>
    </row>
    <row r="47" spans="2:9">
      <c r="B47" s="1055"/>
      <c r="C47" s="1055"/>
      <c r="D47" s="1055"/>
      <c r="E47" s="1055"/>
      <c r="F47" s="1056"/>
      <c r="G47" s="1055"/>
      <c r="H47" s="1055"/>
    </row>
    <row r="48" spans="2:9">
      <c r="B48" s="1055"/>
      <c r="C48" s="1055"/>
      <c r="D48" s="1055"/>
      <c r="E48" s="1055"/>
      <c r="F48" s="1056"/>
      <c r="G48" s="1055"/>
      <c r="H48" s="1055"/>
    </row>
    <row r="49" spans="2:8">
      <c r="B49" s="1055"/>
      <c r="C49" s="1055"/>
      <c r="D49" s="1055"/>
      <c r="E49" s="1055"/>
      <c r="F49" s="1056"/>
      <c r="G49" s="1055"/>
      <c r="H49" s="1055"/>
    </row>
    <row r="50" spans="2:8">
      <c r="B50" s="1055"/>
      <c r="C50" s="1055"/>
      <c r="D50" s="1055"/>
      <c r="E50" s="1055"/>
      <c r="F50" s="1056"/>
      <c r="G50" s="1055"/>
      <c r="H50" s="1055"/>
    </row>
    <row r="51" spans="2:8">
      <c r="B51" s="1055"/>
      <c r="C51" s="1055"/>
      <c r="D51" s="1055"/>
      <c r="E51" s="1055"/>
      <c r="F51" s="1056"/>
      <c r="G51" s="1055"/>
      <c r="H51" s="1055"/>
    </row>
    <row r="52" spans="2:8">
      <c r="B52" s="1055"/>
      <c r="C52" s="1055"/>
      <c r="D52" s="1055"/>
      <c r="E52" s="1055"/>
      <c r="F52" s="1056"/>
      <c r="G52" s="1055"/>
      <c r="H52" s="1055"/>
    </row>
    <row r="53" spans="2:8">
      <c r="B53" s="1726"/>
      <c r="C53" s="1726"/>
      <c r="D53" s="1055"/>
      <c r="E53" s="1055"/>
      <c r="F53" s="1056"/>
      <c r="G53" s="1055"/>
      <c r="H53" s="1055"/>
    </row>
    <row r="54" spans="2:8">
      <c r="B54" s="1727"/>
      <c r="C54" s="1727"/>
      <c r="D54" s="1055"/>
      <c r="E54" s="1055"/>
      <c r="F54" s="1056"/>
      <c r="G54" s="1055"/>
      <c r="H54" s="1055"/>
    </row>
    <row r="55" spans="2:8">
      <c r="B55" s="1057"/>
      <c r="C55" s="1057"/>
      <c r="D55" s="1055"/>
      <c r="E55" s="1055"/>
      <c r="F55" s="1056"/>
      <c r="G55" s="1055"/>
      <c r="H55" s="1055"/>
    </row>
    <row r="56" spans="2:8">
      <c r="B56" s="1728"/>
      <c r="C56" s="1728"/>
      <c r="D56" s="1055"/>
      <c r="E56" s="1055"/>
      <c r="F56" s="1056"/>
      <c r="G56" s="1055"/>
      <c r="H56" s="1055"/>
    </row>
    <row r="63" spans="2:8">
      <c r="C63" s="1312"/>
    </row>
    <row r="70" spans="4:4">
      <c r="D70" s="1297"/>
    </row>
  </sheetData>
  <customSheetViews>
    <customSheetView guid="{AB7C7113-F865-4779-9FA4-3A0AD2C9E93A}" topLeftCell="A10">
      <selection activeCell="B41" sqref="B41"/>
      <pageMargins left="0.70866141732283472" right="0.70866141732283472" top="0.74803149606299213" bottom="0.74803149606299213" header="0.31496062992125984" footer="0.31496062992125984"/>
      <pageSetup scale="65" orientation="portrait" r:id="rId1"/>
    </customSheetView>
    <customSheetView guid="{05A24B3F-0046-4A93-964B-C8E884CA78A3}" topLeftCell="A10">
      <selection activeCell="B41" sqref="B41"/>
      <pageMargins left="0.70866141732283472" right="0.70866141732283472" top="0.74803149606299213" bottom="0.74803149606299213" header="0.31496062992125984" footer="0.31496062992125984"/>
      <pageSetup scale="65" orientation="portrait" r:id="rId2"/>
    </customSheetView>
  </customSheetViews>
  <mergeCells count="17">
    <mergeCell ref="B53:C53"/>
    <mergeCell ref="B54:C54"/>
    <mergeCell ref="B56:C56"/>
    <mergeCell ref="B9:B11"/>
    <mergeCell ref="C9:G9"/>
    <mergeCell ref="B2:H2"/>
    <mergeCell ref="B4:H4"/>
    <mergeCell ref="B5:H5"/>
    <mergeCell ref="B6:H6"/>
    <mergeCell ref="B7:H7"/>
    <mergeCell ref="H9:H11"/>
    <mergeCell ref="C10:C11"/>
    <mergeCell ref="D10:D11"/>
    <mergeCell ref="B3:H3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scale="65" orientation="portrait" r:id="rId3"/>
  <ignoredErrors>
    <ignoredError sqref="C17:G21 H15:H24 C30:H37 H28:H29 C39:H39" unlockedFormula="1"/>
  </ignoredErrors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W485"/>
  <sheetViews>
    <sheetView showGridLines="0" topLeftCell="A470" zoomScale="115" zoomScaleNormal="115" workbookViewId="0">
      <selection activeCell="B103" sqref="B103"/>
    </sheetView>
  </sheetViews>
  <sheetFormatPr baseColWidth="10" defaultRowHeight="12.75"/>
  <cols>
    <col min="1" max="1" width="2.7109375" style="454" customWidth="1"/>
    <col min="2" max="2" width="5.140625" style="455" customWidth="1"/>
    <col min="3" max="3" width="6.85546875" style="455" customWidth="1"/>
    <col min="4" max="4" width="5.28515625" style="1165" customWidth="1"/>
    <col min="5" max="5" width="5.5703125" style="1165" customWidth="1"/>
    <col min="6" max="6" width="5.7109375" style="1165" customWidth="1"/>
    <col min="7" max="7" width="50.140625" style="456" customWidth="1"/>
    <col min="8" max="11" width="17.140625" style="455" customWidth="1"/>
    <col min="12" max="12" width="17.140625" style="458" customWidth="1"/>
    <col min="13" max="14" width="17.140625" style="455" customWidth="1"/>
    <col min="15" max="15" width="2.5703125" style="459" customWidth="1"/>
    <col min="16" max="23" width="13.28515625" style="459" customWidth="1"/>
    <col min="24" max="16384" width="11.42578125" style="459"/>
  </cols>
  <sheetData>
    <row r="1" spans="1:23" ht="9" customHeight="1" thickBot="1">
      <c r="H1" s="457"/>
      <c r="I1" s="457"/>
    </row>
    <row r="2" spans="1:23" ht="18" customHeight="1" thickTop="1">
      <c r="B2" s="1835" t="s">
        <v>1648</v>
      </c>
      <c r="C2" s="1836"/>
      <c r="D2" s="1836"/>
      <c r="E2" s="1836"/>
      <c r="F2" s="1836"/>
      <c r="G2" s="1836"/>
      <c r="H2" s="1836"/>
      <c r="I2" s="1836"/>
      <c r="J2" s="1836"/>
      <c r="K2" s="1836"/>
      <c r="L2" s="1836"/>
      <c r="M2" s="1836"/>
      <c r="N2" s="1837"/>
    </row>
    <row r="3" spans="1:23" ht="33.75" customHeight="1">
      <c r="B3" s="1838" t="s">
        <v>428</v>
      </c>
      <c r="C3" s="1839"/>
      <c r="D3" s="1839"/>
      <c r="E3" s="1839"/>
      <c r="F3" s="1839"/>
      <c r="G3" s="1839"/>
      <c r="H3" s="1839"/>
      <c r="I3" s="1839"/>
      <c r="J3" s="1839"/>
      <c r="K3" s="1839"/>
      <c r="L3" s="1839"/>
      <c r="M3" s="1839"/>
      <c r="N3" s="1840"/>
    </row>
    <row r="4" spans="1:23" ht="19.5" customHeight="1">
      <c r="B4" s="460"/>
      <c r="C4" s="461"/>
      <c r="D4" s="1166"/>
      <c r="E4" s="1166"/>
      <c r="F4" s="1166"/>
      <c r="G4" s="461"/>
      <c r="H4" s="461"/>
      <c r="I4" s="461"/>
      <c r="J4" s="461"/>
      <c r="K4" s="461"/>
      <c r="L4" s="461"/>
      <c r="M4" s="461"/>
      <c r="N4" s="462"/>
    </row>
    <row r="5" spans="1:23">
      <c r="B5" s="1841" t="s">
        <v>429</v>
      </c>
      <c r="C5" s="1842"/>
      <c r="D5" s="1842"/>
      <c r="E5" s="1842"/>
      <c r="F5" s="1842"/>
      <c r="G5" s="1842"/>
      <c r="H5" s="1842"/>
      <c r="I5" s="463"/>
      <c r="J5" s="463"/>
      <c r="K5" s="463"/>
      <c r="L5" s="464"/>
      <c r="M5" s="465"/>
      <c r="N5" s="466" t="s">
        <v>1653</v>
      </c>
    </row>
    <row r="6" spans="1:23" ht="13.5" thickBot="1">
      <c r="B6" s="467"/>
      <c r="C6" s="1843"/>
      <c r="D6" s="1843"/>
      <c r="E6" s="1843"/>
      <c r="F6" s="1843"/>
      <c r="G6" s="1843"/>
      <c r="H6" s="1843"/>
      <c r="I6" s="1843"/>
      <c r="J6" s="1843"/>
      <c r="K6" s="1843"/>
      <c r="L6" s="1843"/>
      <c r="M6" s="1843"/>
      <c r="N6" s="1844"/>
    </row>
    <row r="7" spans="1:23" ht="6.75" customHeight="1" thickTop="1" thickBot="1">
      <c r="E7" s="1167"/>
      <c r="F7" s="1167"/>
      <c r="G7" s="469"/>
      <c r="H7" s="468"/>
      <c r="I7" s="468"/>
      <c r="J7" s="468"/>
      <c r="K7" s="468"/>
      <c r="L7" s="470"/>
      <c r="M7" s="471"/>
      <c r="N7" s="471"/>
    </row>
    <row r="8" spans="1:23" ht="16.5" customHeight="1" thickTop="1">
      <c r="B8" s="1845" t="s">
        <v>430</v>
      </c>
      <c r="C8" s="1846"/>
      <c r="D8" s="1846"/>
      <c r="E8" s="1846"/>
      <c r="F8" s="1846"/>
      <c r="G8" s="1846" t="s">
        <v>431</v>
      </c>
      <c r="H8" s="1851" t="s">
        <v>432</v>
      </c>
      <c r="I8" s="1851"/>
      <c r="J8" s="1851"/>
      <c r="K8" s="1851"/>
      <c r="L8" s="1851"/>
      <c r="M8" s="1852" t="s">
        <v>433</v>
      </c>
      <c r="N8" s="1855" t="s">
        <v>434</v>
      </c>
    </row>
    <row r="9" spans="1:23" s="455" customFormat="1" ht="21.75" customHeight="1">
      <c r="A9" s="472"/>
      <c r="B9" s="1847"/>
      <c r="C9" s="1848"/>
      <c r="D9" s="1848"/>
      <c r="E9" s="1848"/>
      <c r="F9" s="1848"/>
      <c r="G9" s="1848"/>
      <c r="H9" s="1848" t="s">
        <v>435</v>
      </c>
      <c r="I9" s="1848" t="s">
        <v>436</v>
      </c>
      <c r="J9" s="1848" t="s">
        <v>437</v>
      </c>
      <c r="K9" s="1848" t="s">
        <v>438</v>
      </c>
      <c r="L9" s="1848" t="s">
        <v>439</v>
      </c>
      <c r="M9" s="1853"/>
      <c r="N9" s="1856"/>
    </row>
    <row r="10" spans="1:23" s="455" customFormat="1" ht="12.75" customHeight="1" thickBot="1">
      <c r="A10" s="472"/>
      <c r="B10" s="1849"/>
      <c r="C10" s="1850"/>
      <c r="D10" s="1850"/>
      <c r="E10" s="1850"/>
      <c r="F10" s="1850"/>
      <c r="G10" s="1850"/>
      <c r="H10" s="1850"/>
      <c r="I10" s="1850"/>
      <c r="J10" s="1850"/>
      <c r="K10" s="1850"/>
      <c r="L10" s="1850"/>
      <c r="M10" s="1854"/>
      <c r="N10" s="1857"/>
    </row>
    <row r="11" spans="1:23" s="455" customFormat="1" ht="6" customHeight="1" thickTop="1" thickBot="1">
      <c r="A11" s="472"/>
      <c r="B11" s="1192"/>
      <c r="C11" s="1192"/>
      <c r="D11" s="1192"/>
      <c r="E11" s="1192"/>
      <c r="F11" s="1192"/>
      <c r="G11" s="1192"/>
      <c r="H11" s="1192"/>
      <c r="I11" s="1192"/>
      <c r="J11" s="1192"/>
      <c r="K11" s="1192"/>
      <c r="L11" s="1192"/>
      <c r="M11" s="1193"/>
      <c r="N11" s="1193"/>
    </row>
    <row r="12" spans="1:23" s="474" customFormat="1" ht="13.5" thickTop="1">
      <c r="A12" s="1021" t="str">
        <f>B12&amp;C12&amp;D12&amp;E12&amp;F12</f>
        <v>81104000</v>
      </c>
      <c r="B12" s="1187">
        <v>8110</v>
      </c>
      <c r="C12" s="1188">
        <v>4000</v>
      </c>
      <c r="D12" s="1189"/>
      <c r="E12" s="1189"/>
      <c r="F12" s="1189"/>
      <c r="G12" s="1190" t="s">
        <v>1590</v>
      </c>
      <c r="H12" s="1191">
        <f>H13+H286+H379</f>
        <v>0</v>
      </c>
      <c r="I12" s="1191">
        <f>I13+I286+I379</f>
        <v>0</v>
      </c>
      <c r="J12" s="1191">
        <f>H12+I12</f>
        <v>0</v>
      </c>
      <c r="K12" s="1191">
        <f>K13+K286+K379</f>
        <v>0</v>
      </c>
      <c r="L12" s="1191">
        <f t="shared" ref="L12" si="0">L13+L286+L379</f>
        <v>0</v>
      </c>
      <c r="M12" s="1221">
        <f>IFERROR(L12/J12*100,0)</f>
        <v>0</v>
      </c>
      <c r="N12" s="1233">
        <f t="shared" ref="N12:N18" si="1">L12-J12</f>
        <v>0</v>
      </c>
    </row>
    <row r="13" spans="1:23" s="477" customFormat="1">
      <c r="A13" s="1021" t="str">
        <f t="shared" ref="A13:A76" si="2">B13&amp;C13&amp;D13&amp;E13&amp;F13</f>
        <v>81104100</v>
      </c>
      <c r="B13" s="1183">
        <v>8110</v>
      </c>
      <c r="C13" s="1184">
        <v>4100</v>
      </c>
      <c r="D13" s="1185"/>
      <c r="E13" s="1185"/>
      <c r="F13" s="1185"/>
      <c r="G13" s="1186" t="s">
        <v>440</v>
      </c>
      <c r="H13" s="1196">
        <f>H14+H58+H80+H97+H174+H195+H231</f>
        <v>0</v>
      </c>
      <c r="I13" s="1196">
        <f>I14+I58+I80+I97+I174+I195+I231</f>
        <v>0</v>
      </c>
      <c r="J13" s="1196">
        <f>H13+I13</f>
        <v>0</v>
      </c>
      <c r="K13" s="1196">
        <f>K14+K58+K80+K97+K174+K195+K231</f>
        <v>0</v>
      </c>
      <c r="L13" s="1196">
        <f t="shared" ref="L13" si="3">L14+L58+L80+L97+L174+L195+L231</f>
        <v>0</v>
      </c>
      <c r="M13" s="1222">
        <f>IFERROR(L13/J13*100,0)</f>
        <v>0</v>
      </c>
      <c r="N13" s="1197">
        <f t="shared" si="1"/>
        <v>0</v>
      </c>
      <c r="P13" s="474"/>
      <c r="Q13" s="474"/>
      <c r="R13" s="474"/>
      <c r="S13" s="474"/>
      <c r="T13" s="474"/>
      <c r="U13" s="474"/>
      <c r="V13" s="474"/>
      <c r="W13" s="474"/>
    </row>
    <row r="14" spans="1:23" s="477" customFormat="1">
      <c r="A14" s="1021" t="str">
        <f t="shared" si="2"/>
        <v>81104110</v>
      </c>
      <c r="B14" s="1177">
        <v>8110</v>
      </c>
      <c r="C14" s="1178">
        <v>4110</v>
      </c>
      <c r="D14" s="1179"/>
      <c r="E14" s="1179"/>
      <c r="F14" s="1179"/>
      <c r="G14" s="1180" t="s">
        <v>441</v>
      </c>
      <c r="H14" s="1181">
        <f>+H15+H19+H25+H29+H33+H37+H41+H48+H52</f>
        <v>0</v>
      </c>
      <c r="I14" s="1181">
        <f>+I15+I19+I25+I29+I33+I37+I41+I48+I52</f>
        <v>0</v>
      </c>
      <c r="J14" s="1181">
        <f t="shared" ref="J14:J77" si="4">H14+I14</f>
        <v>0</v>
      </c>
      <c r="K14" s="1181">
        <f>+K15+K19+K25+K29+K33+K37+K41+K48+K52</f>
        <v>0</v>
      </c>
      <c r="L14" s="1181">
        <f t="shared" ref="L14" si="5">+L15+L19+L25+L29+L33+L37+L41+L48+L52</f>
        <v>0</v>
      </c>
      <c r="M14" s="1223">
        <f t="shared" ref="M14:M77" si="6">IFERROR(L14/J14*100,0)</f>
        <v>0</v>
      </c>
      <c r="N14" s="1182">
        <f t="shared" si="1"/>
        <v>0</v>
      </c>
      <c r="P14" s="474"/>
      <c r="Q14" s="474"/>
      <c r="R14" s="474"/>
      <c r="S14" s="474"/>
      <c r="T14" s="474"/>
      <c r="U14" s="474"/>
      <c r="V14" s="474"/>
      <c r="W14" s="474"/>
    </row>
    <row r="15" spans="1:23" s="477" customFormat="1">
      <c r="A15" s="1021" t="str">
        <f t="shared" si="2"/>
        <v>81104111</v>
      </c>
      <c r="B15" s="1201">
        <v>8110</v>
      </c>
      <c r="C15" s="1202">
        <v>4111</v>
      </c>
      <c r="D15" s="1203"/>
      <c r="E15" s="1203"/>
      <c r="F15" s="1203"/>
      <c r="G15" s="1204" t="s">
        <v>442</v>
      </c>
      <c r="H15" s="1205">
        <f t="shared" ref="H15:I17" si="7">SUM(H16)</f>
        <v>0</v>
      </c>
      <c r="I15" s="1205">
        <f t="shared" si="7"/>
        <v>0</v>
      </c>
      <c r="J15" s="1205">
        <f t="shared" si="4"/>
        <v>0</v>
      </c>
      <c r="K15" s="1205">
        <f t="shared" ref="K15:L17" si="8">SUM(K16)</f>
        <v>0</v>
      </c>
      <c r="L15" s="1205">
        <f t="shared" si="8"/>
        <v>0</v>
      </c>
      <c r="M15" s="1224">
        <f t="shared" si="6"/>
        <v>0</v>
      </c>
      <c r="N15" s="1206">
        <f t="shared" si="1"/>
        <v>0</v>
      </c>
      <c r="P15" s="474"/>
      <c r="Q15" s="474"/>
      <c r="R15" s="474"/>
      <c r="S15" s="474"/>
      <c r="T15" s="474"/>
      <c r="U15" s="474"/>
      <c r="V15" s="474"/>
      <c r="W15" s="474"/>
    </row>
    <row r="16" spans="1:23" s="477" customFormat="1">
      <c r="A16" s="1021" t="str">
        <f t="shared" si="2"/>
        <v>811041111</v>
      </c>
      <c r="B16" s="1207">
        <v>8110</v>
      </c>
      <c r="C16" s="1208">
        <v>4111</v>
      </c>
      <c r="D16" s="1209">
        <v>1</v>
      </c>
      <c r="E16" s="1209"/>
      <c r="F16" s="1209"/>
      <c r="G16" s="1210" t="s">
        <v>442</v>
      </c>
      <c r="H16" s="1211">
        <f t="shared" si="7"/>
        <v>0</v>
      </c>
      <c r="I16" s="1211">
        <f t="shared" si="7"/>
        <v>0</v>
      </c>
      <c r="J16" s="1211">
        <f t="shared" si="4"/>
        <v>0</v>
      </c>
      <c r="K16" s="1211">
        <f t="shared" si="8"/>
        <v>0</v>
      </c>
      <c r="L16" s="1211">
        <f t="shared" si="8"/>
        <v>0</v>
      </c>
      <c r="M16" s="1225">
        <f t="shared" si="6"/>
        <v>0</v>
      </c>
      <c r="N16" s="1212">
        <f t="shared" si="1"/>
        <v>0</v>
      </c>
      <c r="P16" s="474"/>
      <c r="Q16" s="474"/>
      <c r="R16" s="474"/>
      <c r="S16" s="474"/>
      <c r="T16" s="474"/>
      <c r="U16" s="474"/>
      <c r="V16" s="474"/>
      <c r="W16" s="474"/>
    </row>
    <row r="17" spans="1:23" s="477" customFormat="1" ht="12.75" customHeight="1">
      <c r="A17" s="1021" t="str">
        <f t="shared" si="2"/>
        <v>8110411111</v>
      </c>
      <c r="B17" s="1218">
        <v>8110</v>
      </c>
      <c r="C17" s="1219">
        <v>4111</v>
      </c>
      <c r="D17" s="1220">
        <v>1</v>
      </c>
      <c r="E17" s="1220">
        <v>1</v>
      </c>
      <c r="F17" s="1220"/>
      <c r="G17" s="1216" t="s">
        <v>442</v>
      </c>
      <c r="H17" s="1217">
        <f t="shared" si="7"/>
        <v>0</v>
      </c>
      <c r="I17" s="1217">
        <f t="shared" si="7"/>
        <v>0</v>
      </c>
      <c r="J17" s="1217">
        <f t="shared" si="4"/>
        <v>0</v>
      </c>
      <c r="K17" s="1217">
        <f t="shared" si="8"/>
        <v>0</v>
      </c>
      <c r="L17" s="1217">
        <f t="shared" si="8"/>
        <v>0</v>
      </c>
      <c r="M17" s="1226">
        <f t="shared" si="6"/>
        <v>0</v>
      </c>
      <c r="N17" s="1234">
        <f t="shared" si="1"/>
        <v>0</v>
      </c>
      <c r="P17" s="474"/>
      <c r="Q17" s="474"/>
      <c r="R17" s="474"/>
      <c r="S17" s="474"/>
      <c r="T17" s="474"/>
      <c r="U17" s="474"/>
      <c r="V17" s="474"/>
      <c r="W17" s="474"/>
    </row>
    <row r="18" spans="1:23" s="477" customFormat="1" ht="12.75" customHeight="1">
      <c r="A18" s="1021" t="str">
        <f t="shared" si="2"/>
        <v>81104111111</v>
      </c>
      <c r="B18" s="478">
        <v>8110</v>
      </c>
      <c r="C18" s="479">
        <v>4111</v>
      </c>
      <c r="D18" s="1168">
        <v>1</v>
      </c>
      <c r="E18" s="1168">
        <v>1</v>
      </c>
      <c r="F18" s="1168">
        <v>1</v>
      </c>
      <c r="G18" s="480" t="s">
        <v>442</v>
      </c>
      <c r="H18" s="481"/>
      <c r="I18" s="481"/>
      <c r="J18" s="481">
        <f t="shared" si="4"/>
        <v>0</v>
      </c>
      <c r="K18" s="481"/>
      <c r="L18" s="481"/>
      <c r="M18" s="1227">
        <f t="shared" si="6"/>
        <v>0</v>
      </c>
      <c r="N18" s="1235">
        <f t="shared" si="1"/>
        <v>0</v>
      </c>
      <c r="P18" s="474"/>
      <c r="Q18" s="474"/>
      <c r="R18" s="474"/>
      <c r="S18" s="474"/>
      <c r="T18" s="474"/>
      <c r="U18" s="474"/>
      <c r="V18" s="474"/>
      <c r="W18" s="474"/>
    </row>
    <row r="19" spans="1:23" s="477" customFormat="1">
      <c r="A19" s="1021" t="str">
        <f t="shared" si="2"/>
        <v>81104112</v>
      </c>
      <c r="B19" s="1201">
        <v>8110</v>
      </c>
      <c r="C19" s="1202">
        <v>4112</v>
      </c>
      <c r="D19" s="1203"/>
      <c r="E19" s="1203"/>
      <c r="F19" s="1203"/>
      <c r="G19" s="1204" t="s">
        <v>443</v>
      </c>
      <c r="H19" s="1205">
        <f>SUM(H20)</f>
        <v>0</v>
      </c>
      <c r="I19" s="1205">
        <f>SUM(I20)</f>
        <v>0</v>
      </c>
      <c r="J19" s="1205">
        <f t="shared" si="4"/>
        <v>0</v>
      </c>
      <c r="K19" s="1205">
        <f t="shared" ref="K19:L20" si="9">SUM(K20)</f>
        <v>0</v>
      </c>
      <c r="L19" s="1205">
        <f t="shared" si="9"/>
        <v>0</v>
      </c>
      <c r="M19" s="1224">
        <f t="shared" si="6"/>
        <v>0</v>
      </c>
      <c r="N19" s="1206">
        <f t="shared" ref="N19:N91" si="10">L19-J19</f>
        <v>0</v>
      </c>
      <c r="P19" s="474"/>
      <c r="Q19" s="474"/>
      <c r="R19" s="474"/>
      <c r="S19" s="474"/>
      <c r="T19" s="474"/>
      <c r="U19" s="474"/>
      <c r="V19" s="474"/>
      <c r="W19" s="474"/>
    </row>
    <row r="20" spans="1:23" s="477" customFormat="1">
      <c r="A20" s="1021" t="str">
        <f t="shared" si="2"/>
        <v>811041121</v>
      </c>
      <c r="B20" s="1207">
        <v>8110</v>
      </c>
      <c r="C20" s="1208">
        <v>4112</v>
      </c>
      <c r="D20" s="1209">
        <v>1</v>
      </c>
      <c r="E20" s="1209"/>
      <c r="F20" s="1209"/>
      <c r="G20" s="1210" t="s">
        <v>443</v>
      </c>
      <c r="H20" s="1211">
        <f>SUM(H21)</f>
        <v>0</v>
      </c>
      <c r="I20" s="1211">
        <f>SUM(I21)</f>
        <v>0</v>
      </c>
      <c r="J20" s="1211">
        <f t="shared" si="4"/>
        <v>0</v>
      </c>
      <c r="K20" s="1211">
        <f t="shared" si="9"/>
        <v>0</v>
      </c>
      <c r="L20" s="1211">
        <f t="shared" si="9"/>
        <v>0</v>
      </c>
      <c r="M20" s="1225">
        <f t="shared" si="6"/>
        <v>0</v>
      </c>
      <c r="N20" s="1212">
        <f t="shared" si="10"/>
        <v>0</v>
      </c>
      <c r="P20" s="474"/>
      <c r="Q20" s="474"/>
      <c r="R20" s="474"/>
      <c r="S20" s="474"/>
      <c r="T20" s="474"/>
      <c r="U20" s="474"/>
      <c r="V20" s="474"/>
      <c r="W20" s="474"/>
    </row>
    <row r="21" spans="1:23" s="477" customFormat="1" ht="12.75" customHeight="1">
      <c r="A21" s="1021" t="str">
        <f t="shared" si="2"/>
        <v>8110411211</v>
      </c>
      <c r="B21" s="1218">
        <v>8110</v>
      </c>
      <c r="C21" s="1219">
        <v>4112</v>
      </c>
      <c r="D21" s="1220">
        <v>1</v>
      </c>
      <c r="E21" s="1220">
        <v>1</v>
      </c>
      <c r="F21" s="1220"/>
      <c r="G21" s="1216" t="s">
        <v>443</v>
      </c>
      <c r="H21" s="1217">
        <f>SUM(H22:H24)</f>
        <v>0</v>
      </c>
      <c r="I21" s="1217">
        <f>SUM(I22:I24)</f>
        <v>0</v>
      </c>
      <c r="J21" s="1217">
        <f t="shared" si="4"/>
        <v>0</v>
      </c>
      <c r="K21" s="1217">
        <f t="shared" ref="K21:L21" si="11">SUM(K22:K24)</f>
        <v>0</v>
      </c>
      <c r="L21" s="1217">
        <f t="shared" si="11"/>
        <v>0</v>
      </c>
      <c r="M21" s="1226">
        <f t="shared" si="6"/>
        <v>0</v>
      </c>
      <c r="N21" s="1234">
        <f t="shared" si="10"/>
        <v>0</v>
      </c>
      <c r="P21" s="474"/>
      <c r="Q21" s="474"/>
      <c r="R21" s="474"/>
      <c r="S21" s="474"/>
      <c r="T21" s="474"/>
      <c r="U21" s="474"/>
      <c r="V21" s="474"/>
      <c r="W21" s="474"/>
    </row>
    <row r="22" spans="1:23" s="477" customFormat="1" ht="12.75" customHeight="1">
      <c r="A22" s="1021" t="str">
        <f t="shared" si="2"/>
        <v>81104112111</v>
      </c>
      <c r="B22" s="478">
        <v>8110</v>
      </c>
      <c r="C22" s="479">
        <v>4112</v>
      </c>
      <c r="D22" s="1168">
        <v>1</v>
      </c>
      <c r="E22" s="1168">
        <v>1</v>
      </c>
      <c r="F22" s="1168">
        <v>1</v>
      </c>
      <c r="G22" s="480" t="s">
        <v>444</v>
      </c>
      <c r="H22" s="481"/>
      <c r="I22" s="481"/>
      <c r="J22" s="481">
        <f t="shared" si="4"/>
        <v>0</v>
      </c>
      <c r="K22" s="481"/>
      <c r="L22" s="481"/>
      <c r="M22" s="1227">
        <f t="shared" si="6"/>
        <v>0</v>
      </c>
      <c r="N22" s="1235">
        <f>L22-J22</f>
        <v>0</v>
      </c>
      <c r="P22" s="474"/>
      <c r="Q22" s="474"/>
      <c r="R22" s="474"/>
      <c r="S22" s="474"/>
      <c r="T22" s="474"/>
      <c r="U22" s="474"/>
      <c r="V22" s="474"/>
      <c r="W22" s="474"/>
    </row>
    <row r="23" spans="1:23" s="477" customFormat="1" ht="18" customHeight="1">
      <c r="A23" s="1021" t="str">
        <f t="shared" si="2"/>
        <v>81104112112</v>
      </c>
      <c r="B23" s="478">
        <v>8110</v>
      </c>
      <c r="C23" s="479">
        <v>4112</v>
      </c>
      <c r="D23" s="1168">
        <v>1</v>
      </c>
      <c r="E23" s="1168">
        <v>1</v>
      </c>
      <c r="F23" s="1168">
        <v>2</v>
      </c>
      <c r="G23" s="480" t="s">
        <v>445</v>
      </c>
      <c r="H23" s="481"/>
      <c r="I23" s="481"/>
      <c r="J23" s="481">
        <f t="shared" si="4"/>
        <v>0</v>
      </c>
      <c r="K23" s="481"/>
      <c r="L23" s="481"/>
      <c r="M23" s="1227">
        <f t="shared" si="6"/>
        <v>0</v>
      </c>
      <c r="N23" s="1235">
        <f t="shared" si="10"/>
        <v>0</v>
      </c>
      <c r="P23" s="474"/>
      <c r="Q23" s="474"/>
      <c r="R23" s="474"/>
      <c r="S23" s="474"/>
      <c r="T23" s="474"/>
      <c r="U23" s="474"/>
      <c r="V23" s="474"/>
      <c r="W23" s="474"/>
    </row>
    <row r="24" spans="1:23" s="477" customFormat="1" ht="12.75" customHeight="1">
      <c r="A24" s="1021" t="str">
        <f t="shared" si="2"/>
        <v>81104112113</v>
      </c>
      <c r="B24" s="478">
        <v>8110</v>
      </c>
      <c r="C24" s="479">
        <v>4112</v>
      </c>
      <c r="D24" s="1168">
        <v>1</v>
      </c>
      <c r="E24" s="1168">
        <v>1</v>
      </c>
      <c r="F24" s="1168">
        <v>3</v>
      </c>
      <c r="G24" s="480" t="s">
        <v>446</v>
      </c>
      <c r="H24" s="481"/>
      <c r="I24" s="481"/>
      <c r="J24" s="481">
        <f t="shared" si="4"/>
        <v>0</v>
      </c>
      <c r="K24" s="481"/>
      <c r="L24" s="481"/>
      <c r="M24" s="1227">
        <f t="shared" si="6"/>
        <v>0</v>
      </c>
      <c r="N24" s="1235">
        <f>L24-J24</f>
        <v>0</v>
      </c>
      <c r="P24" s="474"/>
      <c r="Q24" s="474"/>
      <c r="R24" s="474"/>
      <c r="S24" s="474"/>
      <c r="T24" s="474"/>
      <c r="U24" s="474"/>
      <c r="V24" s="474"/>
      <c r="W24" s="474"/>
    </row>
    <row r="25" spans="1:23" s="477" customFormat="1">
      <c r="A25" s="1021" t="str">
        <f t="shared" si="2"/>
        <v>81104113</v>
      </c>
      <c r="B25" s="1201">
        <v>8110</v>
      </c>
      <c r="C25" s="1202">
        <v>4113</v>
      </c>
      <c r="D25" s="1203"/>
      <c r="E25" s="1203"/>
      <c r="F25" s="1203"/>
      <c r="G25" s="1204" t="s">
        <v>447</v>
      </c>
      <c r="H25" s="1205">
        <f t="shared" ref="H25:I27" si="12">SUM(H26)</f>
        <v>0</v>
      </c>
      <c r="I25" s="1205">
        <f t="shared" si="12"/>
        <v>0</v>
      </c>
      <c r="J25" s="1205">
        <f t="shared" si="4"/>
        <v>0</v>
      </c>
      <c r="K25" s="1205">
        <f t="shared" ref="K25:L27" si="13">SUM(K26)</f>
        <v>0</v>
      </c>
      <c r="L25" s="1205">
        <f t="shared" si="13"/>
        <v>0</v>
      </c>
      <c r="M25" s="1224">
        <f t="shared" si="6"/>
        <v>0</v>
      </c>
      <c r="N25" s="1206">
        <f t="shared" si="10"/>
        <v>0</v>
      </c>
      <c r="P25" s="474"/>
      <c r="Q25" s="474"/>
      <c r="R25" s="474"/>
      <c r="S25" s="474"/>
      <c r="T25" s="474"/>
      <c r="U25" s="474"/>
      <c r="V25" s="474"/>
      <c r="W25" s="474"/>
    </row>
    <row r="26" spans="1:23" s="477" customFormat="1">
      <c r="A26" s="1021" t="str">
        <f t="shared" si="2"/>
        <v>811041131</v>
      </c>
      <c r="B26" s="1207">
        <v>8110</v>
      </c>
      <c r="C26" s="1208">
        <v>4113</v>
      </c>
      <c r="D26" s="1209">
        <v>1</v>
      </c>
      <c r="E26" s="1209"/>
      <c r="F26" s="1209"/>
      <c r="G26" s="1210" t="s">
        <v>447</v>
      </c>
      <c r="H26" s="1211">
        <f t="shared" si="12"/>
        <v>0</v>
      </c>
      <c r="I26" s="1211">
        <f t="shared" si="12"/>
        <v>0</v>
      </c>
      <c r="J26" s="1211">
        <f t="shared" si="4"/>
        <v>0</v>
      </c>
      <c r="K26" s="1211">
        <f t="shared" si="13"/>
        <v>0</v>
      </c>
      <c r="L26" s="1211">
        <f t="shared" si="13"/>
        <v>0</v>
      </c>
      <c r="M26" s="1225">
        <f t="shared" si="6"/>
        <v>0</v>
      </c>
      <c r="N26" s="1212">
        <f t="shared" si="10"/>
        <v>0</v>
      </c>
      <c r="P26" s="474"/>
      <c r="Q26" s="474"/>
      <c r="R26" s="474"/>
      <c r="S26" s="474"/>
      <c r="T26" s="474"/>
      <c r="U26" s="474"/>
      <c r="V26" s="474"/>
      <c r="W26" s="474"/>
    </row>
    <row r="27" spans="1:23" s="477" customFormat="1" ht="12.75" customHeight="1">
      <c r="A27" s="1021" t="str">
        <f t="shared" si="2"/>
        <v>8110411311</v>
      </c>
      <c r="B27" s="1218">
        <v>8110</v>
      </c>
      <c r="C27" s="1219">
        <v>4113</v>
      </c>
      <c r="D27" s="1220">
        <v>1</v>
      </c>
      <c r="E27" s="1220">
        <v>1</v>
      </c>
      <c r="F27" s="1220"/>
      <c r="G27" s="1216" t="s">
        <v>447</v>
      </c>
      <c r="H27" s="1217">
        <f t="shared" si="12"/>
        <v>0</v>
      </c>
      <c r="I27" s="1217">
        <f t="shared" si="12"/>
        <v>0</v>
      </c>
      <c r="J27" s="1217">
        <f t="shared" si="4"/>
        <v>0</v>
      </c>
      <c r="K27" s="1217">
        <f t="shared" si="13"/>
        <v>0</v>
      </c>
      <c r="L27" s="1217">
        <f t="shared" si="13"/>
        <v>0</v>
      </c>
      <c r="M27" s="1226">
        <f t="shared" si="6"/>
        <v>0</v>
      </c>
      <c r="N27" s="1234">
        <f t="shared" si="10"/>
        <v>0</v>
      </c>
      <c r="P27" s="474"/>
      <c r="Q27" s="474"/>
      <c r="R27" s="474"/>
      <c r="S27" s="474"/>
      <c r="T27" s="474"/>
      <c r="U27" s="474"/>
      <c r="V27" s="474"/>
      <c r="W27" s="474"/>
    </row>
    <row r="28" spans="1:23" s="477" customFormat="1" ht="12.75" customHeight="1">
      <c r="A28" s="1021" t="str">
        <f t="shared" si="2"/>
        <v>81104113111</v>
      </c>
      <c r="B28" s="478">
        <v>8110</v>
      </c>
      <c r="C28" s="479">
        <v>4113</v>
      </c>
      <c r="D28" s="1168">
        <v>1</v>
      </c>
      <c r="E28" s="1168">
        <v>1</v>
      </c>
      <c r="F28" s="1168">
        <v>1</v>
      </c>
      <c r="G28" s="480" t="s">
        <v>447</v>
      </c>
      <c r="H28" s="482"/>
      <c r="I28" s="482"/>
      <c r="J28" s="482">
        <f t="shared" si="4"/>
        <v>0</v>
      </c>
      <c r="K28" s="482"/>
      <c r="L28" s="482"/>
      <c r="M28" s="1228">
        <f t="shared" si="6"/>
        <v>0</v>
      </c>
      <c r="N28" s="1235">
        <f>L28-J28</f>
        <v>0</v>
      </c>
      <c r="P28" s="474"/>
      <c r="Q28" s="474"/>
      <c r="R28" s="474"/>
      <c r="S28" s="474"/>
      <c r="T28" s="474"/>
      <c r="U28" s="474"/>
      <c r="V28" s="474"/>
      <c r="W28" s="474"/>
    </row>
    <row r="29" spans="1:23" s="477" customFormat="1">
      <c r="A29" s="1021" t="str">
        <f t="shared" si="2"/>
        <v>81104114</v>
      </c>
      <c r="B29" s="1201">
        <v>8110</v>
      </c>
      <c r="C29" s="1202">
        <v>4114</v>
      </c>
      <c r="D29" s="1203"/>
      <c r="E29" s="1203"/>
      <c r="F29" s="1203"/>
      <c r="G29" s="1204" t="s">
        <v>448</v>
      </c>
      <c r="H29" s="1205">
        <f t="shared" ref="H29:I31" si="14">SUM(H30)</f>
        <v>0</v>
      </c>
      <c r="I29" s="1205">
        <f t="shared" si="14"/>
        <v>0</v>
      </c>
      <c r="J29" s="1205">
        <f t="shared" si="4"/>
        <v>0</v>
      </c>
      <c r="K29" s="1205">
        <f t="shared" ref="K29:L31" si="15">SUM(K30)</f>
        <v>0</v>
      </c>
      <c r="L29" s="1205">
        <f t="shared" si="15"/>
        <v>0</v>
      </c>
      <c r="M29" s="1224">
        <f t="shared" si="6"/>
        <v>0</v>
      </c>
      <c r="N29" s="1206">
        <f t="shared" si="10"/>
        <v>0</v>
      </c>
      <c r="P29" s="474"/>
      <c r="Q29" s="474"/>
      <c r="R29" s="474"/>
      <c r="S29" s="474"/>
      <c r="T29" s="474"/>
      <c r="U29" s="474"/>
      <c r="V29" s="474"/>
      <c r="W29" s="474"/>
    </row>
    <row r="30" spans="1:23" s="477" customFormat="1">
      <c r="A30" s="1021" t="str">
        <f t="shared" si="2"/>
        <v>811041141</v>
      </c>
      <c r="B30" s="1207">
        <v>8110</v>
      </c>
      <c r="C30" s="1208">
        <v>4114</v>
      </c>
      <c r="D30" s="1209">
        <v>1</v>
      </c>
      <c r="E30" s="1209"/>
      <c r="F30" s="1209"/>
      <c r="G30" s="1210" t="s">
        <v>448</v>
      </c>
      <c r="H30" s="1211">
        <f t="shared" si="14"/>
        <v>0</v>
      </c>
      <c r="I30" s="1211">
        <f t="shared" si="14"/>
        <v>0</v>
      </c>
      <c r="J30" s="1211">
        <f t="shared" si="4"/>
        <v>0</v>
      </c>
      <c r="K30" s="1211">
        <f t="shared" si="15"/>
        <v>0</v>
      </c>
      <c r="L30" s="1211">
        <f t="shared" si="15"/>
        <v>0</v>
      </c>
      <c r="M30" s="1225">
        <f t="shared" si="6"/>
        <v>0</v>
      </c>
      <c r="N30" s="1212">
        <f t="shared" si="10"/>
        <v>0</v>
      </c>
      <c r="P30" s="474"/>
      <c r="Q30" s="474"/>
      <c r="R30" s="474"/>
      <c r="S30" s="474"/>
      <c r="T30" s="474"/>
      <c r="U30" s="474"/>
      <c r="V30" s="474"/>
      <c r="W30" s="474"/>
    </row>
    <row r="31" spans="1:23" s="477" customFormat="1" ht="12.75" customHeight="1">
      <c r="A31" s="1021" t="str">
        <f t="shared" si="2"/>
        <v>8110411411</v>
      </c>
      <c r="B31" s="1218">
        <v>8110</v>
      </c>
      <c r="C31" s="1219">
        <v>4114</v>
      </c>
      <c r="D31" s="1220">
        <v>1</v>
      </c>
      <c r="E31" s="1220">
        <v>1</v>
      </c>
      <c r="F31" s="1215"/>
      <c r="G31" s="1216" t="s">
        <v>448</v>
      </c>
      <c r="H31" s="1217">
        <f t="shared" si="14"/>
        <v>0</v>
      </c>
      <c r="I31" s="1217">
        <f t="shared" si="14"/>
        <v>0</v>
      </c>
      <c r="J31" s="1217">
        <f t="shared" si="4"/>
        <v>0</v>
      </c>
      <c r="K31" s="1217">
        <f t="shared" si="15"/>
        <v>0</v>
      </c>
      <c r="L31" s="1217">
        <f t="shared" si="15"/>
        <v>0</v>
      </c>
      <c r="M31" s="1226">
        <f t="shared" si="6"/>
        <v>0</v>
      </c>
      <c r="N31" s="1234">
        <f t="shared" si="10"/>
        <v>0</v>
      </c>
      <c r="P31" s="474"/>
      <c r="Q31" s="474"/>
      <c r="R31" s="474"/>
      <c r="S31" s="474"/>
      <c r="T31" s="474"/>
      <c r="U31" s="474"/>
      <c r="V31" s="474"/>
      <c r="W31" s="474"/>
    </row>
    <row r="32" spans="1:23" s="477" customFormat="1" ht="12.75" customHeight="1">
      <c r="A32" s="1021" t="str">
        <f t="shared" si="2"/>
        <v>81104114111</v>
      </c>
      <c r="B32" s="478">
        <v>8110</v>
      </c>
      <c r="C32" s="479">
        <v>4114</v>
      </c>
      <c r="D32" s="1168">
        <v>1</v>
      </c>
      <c r="E32" s="1168">
        <v>1</v>
      </c>
      <c r="F32" s="1168">
        <v>1</v>
      </c>
      <c r="G32" s="480" t="s">
        <v>448</v>
      </c>
      <c r="H32" s="482"/>
      <c r="I32" s="482"/>
      <c r="J32" s="482">
        <f t="shared" si="4"/>
        <v>0</v>
      </c>
      <c r="K32" s="482"/>
      <c r="L32" s="482"/>
      <c r="M32" s="1228">
        <f t="shared" si="6"/>
        <v>0</v>
      </c>
      <c r="N32" s="1235">
        <f>L32-J32</f>
        <v>0</v>
      </c>
      <c r="P32" s="474"/>
      <c r="Q32" s="474"/>
      <c r="R32" s="474"/>
      <c r="S32" s="474"/>
      <c r="T32" s="474"/>
      <c r="U32" s="474"/>
      <c r="V32" s="474"/>
      <c r="W32" s="474"/>
    </row>
    <row r="33" spans="1:23" s="477" customFormat="1">
      <c r="A33" s="1021" t="str">
        <f t="shared" si="2"/>
        <v>81104115</v>
      </c>
      <c r="B33" s="1201">
        <v>8110</v>
      </c>
      <c r="C33" s="1202">
        <v>4115</v>
      </c>
      <c r="D33" s="1203"/>
      <c r="E33" s="1203"/>
      <c r="F33" s="1203"/>
      <c r="G33" s="1204" t="s">
        <v>449</v>
      </c>
      <c r="H33" s="1205">
        <f t="shared" ref="H33:I35" si="16">SUM(H34)</f>
        <v>0</v>
      </c>
      <c r="I33" s="1205">
        <f t="shared" si="16"/>
        <v>0</v>
      </c>
      <c r="J33" s="1205">
        <f t="shared" si="4"/>
        <v>0</v>
      </c>
      <c r="K33" s="1205">
        <f t="shared" ref="K33:L35" si="17">SUM(K34)</f>
        <v>0</v>
      </c>
      <c r="L33" s="1205">
        <f t="shared" si="17"/>
        <v>0</v>
      </c>
      <c r="M33" s="1224">
        <f t="shared" si="6"/>
        <v>0</v>
      </c>
      <c r="N33" s="1206">
        <f>L33-J33</f>
        <v>0</v>
      </c>
      <c r="P33" s="474"/>
      <c r="Q33" s="474"/>
      <c r="R33" s="474"/>
      <c r="S33" s="474"/>
      <c r="T33" s="474"/>
      <c r="U33" s="474"/>
      <c r="V33" s="474"/>
      <c r="W33" s="474"/>
    </row>
    <row r="34" spans="1:23" s="477" customFormat="1">
      <c r="A34" s="1021" t="str">
        <f t="shared" si="2"/>
        <v>811041151</v>
      </c>
      <c r="B34" s="1207">
        <v>8110</v>
      </c>
      <c r="C34" s="1208">
        <v>4115</v>
      </c>
      <c r="D34" s="1209">
        <v>1</v>
      </c>
      <c r="E34" s="1209"/>
      <c r="F34" s="1209"/>
      <c r="G34" s="1210" t="s">
        <v>449</v>
      </c>
      <c r="H34" s="1211">
        <f t="shared" si="16"/>
        <v>0</v>
      </c>
      <c r="I34" s="1211">
        <f t="shared" si="16"/>
        <v>0</v>
      </c>
      <c r="J34" s="1211">
        <f t="shared" si="4"/>
        <v>0</v>
      </c>
      <c r="K34" s="1211">
        <f t="shared" si="17"/>
        <v>0</v>
      </c>
      <c r="L34" s="1211">
        <f t="shared" si="17"/>
        <v>0</v>
      </c>
      <c r="M34" s="1225">
        <f t="shared" si="6"/>
        <v>0</v>
      </c>
      <c r="N34" s="1212">
        <f t="shared" si="10"/>
        <v>0</v>
      </c>
      <c r="P34" s="474"/>
      <c r="Q34" s="474"/>
      <c r="R34" s="474"/>
      <c r="S34" s="474"/>
      <c r="T34" s="474"/>
      <c r="U34" s="474"/>
      <c r="V34" s="474"/>
      <c r="W34" s="474"/>
    </row>
    <row r="35" spans="1:23" s="477" customFormat="1" ht="12.75" customHeight="1">
      <c r="A35" s="1021" t="str">
        <f t="shared" si="2"/>
        <v>8110411511</v>
      </c>
      <c r="B35" s="1218">
        <v>8110</v>
      </c>
      <c r="C35" s="1219">
        <v>4115</v>
      </c>
      <c r="D35" s="1220">
        <v>1</v>
      </c>
      <c r="E35" s="1220">
        <v>1</v>
      </c>
      <c r="F35" s="1220"/>
      <c r="G35" s="1216" t="s">
        <v>449</v>
      </c>
      <c r="H35" s="1217">
        <f t="shared" si="16"/>
        <v>0</v>
      </c>
      <c r="I35" s="1217">
        <f t="shared" si="16"/>
        <v>0</v>
      </c>
      <c r="J35" s="1217">
        <f t="shared" si="4"/>
        <v>0</v>
      </c>
      <c r="K35" s="1217">
        <f t="shared" si="17"/>
        <v>0</v>
      </c>
      <c r="L35" s="1217">
        <f t="shared" si="17"/>
        <v>0</v>
      </c>
      <c r="M35" s="1226">
        <f t="shared" si="6"/>
        <v>0</v>
      </c>
      <c r="N35" s="1234">
        <f t="shared" si="10"/>
        <v>0</v>
      </c>
      <c r="P35" s="474"/>
      <c r="Q35" s="474"/>
      <c r="R35" s="474"/>
      <c r="S35" s="474"/>
      <c r="T35" s="474"/>
      <c r="U35" s="474"/>
      <c r="V35" s="474"/>
      <c r="W35" s="474"/>
    </row>
    <row r="36" spans="1:23" s="477" customFormat="1" ht="12.75" customHeight="1">
      <c r="A36" s="1021" t="str">
        <f t="shared" si="2"/>
        <v>81104115111</v>
      </c>
      <c r="B36" s="478">
        <v>8110</v>
      </c>
      <c r="C36" s="479">
        <v>4115</v>
      </c>
      <c r="D36" s="1168">
        <v>1</v>
      </c>
      <c r="E36" s="1168">
        <v>1</v>
      </c>
      <c r="F36" s="1168">
        <v>1</v>
      </c>
      <c r="G36" s="480" t="s">
        <v>449</v>
      </c>
      <c r="H36" s="482"/>
      <c r="I36" s="482"/>
      <c r="J36" s="482">
        <f t="shared" si="4"/>
        <v>0</v>
      </c>
      <c r="K36" s="482"/>
      <c r="L36" s="482"/>
      <c r="M36" s="1228">
        <f t="shared" si="6"/>
        <v>0</v>
      </c>
      <c r="N36" s="1235">
        <f>L36-J36</f>
        <v>0</v>
      </c>
      <c r="P36" s="474"/>
      <c r="Q36" s="474"/>
      <c r="R36" s="474"/>
      <c r="S36" s="474"/>
      <c r="T36" s="474"/>
      <c r="U36" s="474"/>
      <c r="V36" s="474"/>
      <c r="W36" s="474"/>
    </row>
    <row r="37" spans="1:23" s="477" customFormat="1">
      <c r="A37" s="1021" t="str">
        <f t="shared" si="2"/>
        <v>81104116</v>
      </c>
      <c r="B37" s="1201">
        <v>8110</v>
      </c>
      <c r="C37" s="1202">
        <v>4116</v>
      </c>
      <c r="D37" s="1203"/>
      <c r="E37" s="1203"/>
      <c r="F37" s="1203"/>
      <c r="G37" s="1204" t="s">
        <v>450</v>
      </c>
      <c r="H37" s="1205">
        <f>SUM(H38)</f>
        <v>0</v>
      </c>
      <c r="I37" s="1205">
        <f>SUM(I38)</f>
        <v>0</v>
      </c>
      <c r="J37" s="1205">
        <f t="shared" si="4"/>
        <v>0</v>
      </c>
      <c r="K37" s="1205">
        <f t="shared" ref="K37:L38" si="18">SUM(K38)</f>
        <v>0</v>
      </c>
      <c r="L37" s="1205">
        <f t="shared" si="18"/>
        <v>0</v>
      </c>
      <c r="M37" s="1224">
        <f t="shared" si="6"/>
        <v>0</v>
      </c>
      <c r="N37" s="1206">
        <f>L37-J37</f>
        <v>0</v>
      </c>
      <c r="P37" s="474"/>
      <c r="Q37" s="474"/>
      <c r="R37" s="474"/>
      <c r="S37" s="474"/>
      <c r="T37" s="474"/>
      <c r="U37" s="474"/>
      <c r="V37" s="474"/>
      <c r="W37" s="474"/>
    </row>
    <row r="38" spans="1:23" s="477" customFormat="1">
      <c r="A38" s="1021" t="str">
        <f t="shared" si="2"/>
        <v>811041161</v>
      </c>
      <c r="B38" s="1207">
        <v>8110</v>
      </c>
      <c r="C38" s="1208">
        <v>4116</v>
      </c>
      <c r="D38" s="1209">
        <v>1</v>
      </c>
      <c r="E38" s="1209"/>
      <c r="F38" s="1209"/>
      <c r="G38" s="1210" t="s">
        <v>450</v>
      </c>
      <c r="H38" s="1211">
        <f>SUM(H39)</f>
        <v>0</v>
      </c>
      <c r="I38" s="1211">
        <f>SUM(I39)</f>
        <v>0</v>
      </c>
      <c r="J38" s="1211">
        <f t="shared" si="4"/>
        <v>0</v>
      </c>
      <c r="K38" s="1211">
        <f t="shared" si="18"/>
        <v>0</v>
      </c>
      <c r="L38" s="1211">
        <f t="shared" si="18"/>
        <v>0</v>
      </c>
      <c r="M38" s="1225">
        <f t="shared" si="6"/>
        <v>0</v>
      </c>
      <c r="N38" s="1212">
        <f t="shared" si="10"/>
        <v>0</v>
      </c>
      <c r="P38" s="474"/>
      <c r="Q38" s="474"/>
      <c r="R38" s="474"/>
      <c r="S38" s="474"/>
      <c r="T38" s="474"/>
      <c r="U38" s="474"/>
      <c r="V38" s="474"/>
      <c r="W38" s="474"/>
    </row>
    <row r="39" spans="1:23" s="477" customFormat="1" ht="12.75" customHeight="1">
      <c r="A39" s="1021" t="str">
        <f t="shared" si="2"/>
        <v>8110411611</v>
      </c>
      <c r="B39" s="1218">
        <v>8110</v>
      </c>
      <c r="C39" s="1219">
        <v>4116</v>
      </c>
      <c r="D39" s="1220">
        <v>1</v>
      </c>
      <c r="E39" s="1220">
        <v>1</v>
      </c>
      <c r="F39" s="1215"/>
      <c r="G39" s="1216" t="s">
        <v>450</v>
      </c>
      <c r="H39" s="1217">
        <f>H40</f>
        <v>0</v>
      </c>
      <c r="I39" s="1217">
        <f>I40</f>
        <v>0</v>
      </c>
      <c r="J39" s="1217">
        <f t="shared" si="4"/>
        <v>0</v>
      </c>
      <c r="K39" s="1217">
        <f t="shared" ref="K39:L39" si="19">K40</f>
        <v>0</v>
      </c>
      <c r="L39" s="1217">
        <f t="shared" si="19"/>
        <v>0</v>
      </c>
      <c r="M39" s="1226">
        <f t="shared" si="6"/>
        <v>0</v>
      </c>
      <c r="N39" s="1234">
        <f t="shared" si="10"/>
        <v>0</v>
      </c>
      <c r="P39" s="474"/>
      <c r="Q39" s="474"/>
      <c r="R39" s="474"/>
      <c r="S39" s="474"/>
      <c r="T39" s="474"/>
      <c r="U39" s="474"/>
      <c r="V39" s="474"/>
      <c r="W39" s="474"/>
    </row>
    <row r="40" spans="1:23" s="477" customFormat="1" ht="12.75" customHeight="1">
      <c r="A40" s="1021" t="str">
        <f t="shared" si="2"/>
        <v>81104116111</v>
      </c>
      <c r="B40" s="478">
        <v>8110</v>
      </c>
      <c r="C40" s="479">
        <v>4116</v>
      </c>
      <c r="D40" s="1168">
        <v>1</v>
      </c>
      <c r="E40" s="1168">
        <v>1</v>
      </c>
      <c r="F40" s="1168">
        <v>1</v>
      </c>
      <c r="G40" s="480" t="s">
        <v>450</v>
      </c>
      <c r="H40" s="482"/>
      <c r="I40" s="482"/>
      <c r="J40" s="482">
        <f t="shared" si="4"/>
        <v>0</v>
      </c>
      <c r="K40" s="482"/>
      <c r="L40" s="482"/>
      <c r="M40" s="1228">
        <f t="shared" si="6"/>
        <v>0</v>
      </c>
      <c r="N40" s="1236">
        <f t="shared" ref="N40" si="20">L40-J40</f>
        <v>0</v>
      </c>
      <c r="P40" s="474"/>
      <c r="Q40" s="474"/>
      <c r="R40" s="474"/>
      <c r="S40" s="474"/>
      <c r="T40" s="474"/>
      <c r="U40" s="474"/>
      <c r="V40" s="474"/>
      <c r="W40" s="474"/>
    </row>
    <row r="41" spans="1:23" s="477" customFormat="1">
      <c r="A41" s="1021" t="str">
        <f t="shared" si="2"/>
        <v>81104117</v>
      </c>
      <c r="B41" s="1201">
        <v>8110</v>
      </c>
      <c r="C41" s="1202">
        <v>4117</v>
      </c>
      <c r="D41" s="1203"/>
      <c r="E41" s="1203"/>
      <c r="F41" s="1203"/>
      <c r="G41" s="1204" t="s">
        <v>451</v>
      </c>
      <c r="H41" s="1205">
        <f>SUM(H42)</f>
        <v>0</v>
      </c>
      <c r="I41" s="1205">
        <f>SUM(I42)</f>
        <v>0</v>
      </c>
      <c r="J41" s="1205">
        <f t="shared" si="4"/>
        <v>0</v>
      </c>
      <c r="K41" s="1205">
        <f t="shared" ref="K41:L42" si="21">SUM(K42)</f>
        <v>0</v>
      </c>
      <c r="L41" s="1205">
        <f t="shared" si="21"/>
        <v>0</v>
      </c>
      <c r="M41" s="1224">
        <f t="shared" si="6"/>
        <v>0</v>
      </c>
      <c r="N41" s="1206">
        <f t="shared" si="10"/>
        <v>0</v>
      </c>
      <c r="P41" s="474"/>
      <c r="Q41" s="474"/>
      <c r="R41" s="474"/>
      <c r="S41" s="474"/>
      <c r="T41" s="474"/>
      <c r="U41" s="474"/>
      <c r="V41" s="474"/>
      <c r="W41" s="474"/>
    </row>
    <row r="42" spans="1:23" s="477" customFormat="1">
      <c r="A42" s="1021" t="str">
        <f t="shared" si="2"/>
        <v>811041171</v>
      </c>
      <c r="B42" s="1207">
        <v>8110</v>
      </c>
      <c r="C42" s="1208">
        <v>4117</v>
      </c>
      <c r="D42" s="1209">
        <v>1</v>
      </c>
      <c r="E42" s="1209"/>
      <c r="F42" s="1209"/>
      <c r="G42" s="1210" t="s">
        <v>451</v>
      </c>
      <c r="H42" s="1211">
        <f>SUM(H43)</f>
        <v>0</v>
      </c>
      <c r="I42" s="1211">
        <f>SUM(I43)</f>
        <v>0</v>
      </c>
      <c r="J42" s="1211">
        <f t="shared" si="4"/>
        <v>0</v>
      </c>
      <c r="K42" s="1211">
        <f t="shared" si="21"/>
        <v>0</v>
      </c>
      <c r="L42" s="1211">
        <f t="shared" si="21"/>
        <v>0</v>
      </c>
      <c r="M42" s="1225">
        <f t="shared" si="6"/>
        <v>0</v>
      </c>
      <c r="N42" s="1212">
        <f>L42-J42</f>
        <v>0</v>
      </c>
      <c r="P42" s="474"/>
      <c r="Q42" s="474"/>
      <c r="R42" s="474"/>
      <c r="S42" s="474"/>
      <c r="T42" s="474"/>
      <c r="U42" s="474"/>
      <c r="V42" s="474"/>
      <c r="W42" s="474"/>
    </row>
    <row r="43" spans="1:23" s="477" customFormat="1" ht="12.75" customHeight="1">
      <c r="A43" s="1021" t="str">
        <f t="shared" si="2"/>
        <v>8110411711</v>
      </c>
      <c r="B43" s="1218">
        <v>8110</v>
      </c>
      <c r="C43" s="1219">
        <v>4117</v>
      </c>
      <c r="D43" s="1220">
        <v>1</v>
      </c>
      <c r="E43" s="1220">
        <v>1</v>
      </c>
      <c r="F43" s="1220"/>
      <c r="G43" s="1216" t="s">
        <v>451</v>
      </c>
      <c r="H43" s="1217">
        <f>SUM(H44:H47)</f>
        <v>0</v>
      </c>
      <c r="I43" s="1217">
        <f>SUM(I44:I47)</f>
        <v>0</v>
      </c>
      <c r="J43" s="1217">
        <f t="shared" si="4"/>
        <v>0</v>
      </c>
      <c r="K43" s="1217">
        <f t="shared" ref="K43:L43" si="22">SUM(K44:K47)</f>
        <v>0</v>
      </c>
      <c r="L43" s="1217">
        <f t="shared" si="22"/>
        <v>0</v>
      </c>
      <c r="M43" s="1226">
        <f t="shared" si="6"/>
        <v>0</v>
      </c>
      <c r="N43" s="1234">
        <f t="shared" si="10"/>
        <v>0</v>
      </c>
      <c r="P43" s="474"/>
      <c r="Q43" s="474"/>
      <c r="R43" s="474"/>
      <c r="S43" s="474"/>
      <c r="T43" s="474"/>
      <c r="U43" s="474"/>
      <c r="V43" s="474"/>
      <c r="W43" s="474"/>
    </row>
    <row r="44" spans="1:23" s="477" customFormat="1" ht="12.75" customHeight="1">
      <c r="A44" s="1021" t="str">
        <f t="shared" si="2"/>
        <v>81104117111</v>
      </c>
      <c r="B44" s="478">
        <v>8110</v>
      </c>
      <c r="C44" s="479">
        <v>4117</v>
      </c>
      <c r="D44" s="1168">
        <v>1</v>
      </c>
      <c r="E44" s="1168">
        <v>1</v>
      </c>
      <c r="F44" s="1168">
        <v>1</v>
      </c>
      <c r="G44" s="480" t="s">
        <v>452</v>
      </c>
      <c r="H44" s="482"/>
      <c r="I44" s="482"/>
      <c r="J44" s="482">
        <f t="shared" si="4"/>
        <v>0</v>
      </c>
      <c r="K44" s="482"/>
      <c r="L44" s="482"/>
      <c r="M44" s="1228">
        <f t="shared" si="6"/>
        <v>0</v>
      </c>
      <c r="N44" s="1236">
        <f t="shared" si="10"/>
        <v>0</v>
      </c>
      <c r="P44" s="474"/>
      <c r="Q44" s="474"/>
      <c r="R44" s="474"/>
      <c r="S44" s="474"/>
      <c r="T44" s="474"/>
      <c r="U44" s="474"/>
      <c r="V44" s="474"/>
      <c r="W44" s="474"/>
    </row>
    <row r="45" spans="1:23" s="477" customFormat="1" ht="12.75" customHeight="1">
      <c r="A45" s="1021" t="str">
        <f t="shared" si="2"/>
        <v>81104117112</v>
      </c>
      <c r="B45" s="478">
        <v>8110</v>
      </c>
      <c r="C45" s="479">
        <v>4117</v>
      </c>
      <c r="D45" s="1168">
        <v>1</v>
      </c>
      <c r="E45" s="1168">
        <v>1</v>
      </c>
      <c r="F45" s="1168">
        <v>2</v>
      </c>
      <c r="G45" s="480" t="s">
        <v>453</v>
      </c>
      <c r="H45" s="482"/>
      <c r="I45" s="482"/>
      <c r="J45" s="482">
        <f t="shared" si="4"/>
        <v>0</v>
      </c>
      <c r="K45" s="482"/>
      <c r="L45" s="482"/>
      <c r="M45" s="1228">
        <f t="shared" si="6"/>
        <v>0</v>
      </c>
      <c r="N45" s="1236">
        <f t="shared" si="10"/>
        <v>0</v>
      </c>
      <c r="P45" s="474"/>
      <c r="Q45" s="474"/>
      <c r="R45" s="474"/>
      <c r="S45" s="474"/>
      <c r="T45" s="474"/>
      <c r="U45" s="474"/>
      <c r="V45" s="474"/>
      <c r="W45" s="474"/>
    </row>
    <row r="46" spans="1:23" s="477" customFormat="1" ht="12.75" customHeight="1">
      <c r="A46" s="1021" t="str">
        <f t="shared" si="2"/>
        <v>81104117113</v>
      </c>
      <c r="B46" s="478">
        <v>8110</v>
      </c>
      <c r="C46" s="479">
        <v>4117</v>
      </c>
      <c r="D46" s="1168">
        <v>1</v>
      </c>
      <c r="E46" s="1168">
        <v>1</v>
      </c>
      <c r="F46" s="1168">
        <v>3</v>
      </c>
      <c r="G46" s="480" t="s">
        <v>454</v>
      </c>
      <c r="H46" s="482"/>
      <c r="I46" s="482"/>
      <c r="J46" s="482">
        <f t="shared" si="4"/>
        <v>0</v>
      </c>
      <c r="K46" s="482"/>
      <c r="L46" s="482"/>
      <c r="M46" s="1228">
        <f t="shared" si="6"/>
        <v>0</v>
      </c>
      <c r="N46" s="1236">
        <f t="shared" si="10"/>
        <v>0</v>
      </c>
      <c r="P46" s="474"/>
      <c r="Q46" s="474"/>
      <c r="R46" s="474"/>
      <c r="S46" s="474"/>
      <c r="T46" s="474"/>
      <c r="U46" s="474"/>
      <c r="V46" s="474"/>
      <c r="W46" s="474"/>
    </row>
    <row r="47" spans="1:23" s="477" customFormat="1" ht="12.75" customHeight="1">
      <c r="A47" s="1021" t="str">
        <f t="shared" si="2"/>
        <v>81104117114</v>
      </c>
      <c r="B47" s="478">
        <v>8110</v>
      </c>
      <c r="C47" s="479">
        <v>4117</v>
      </c>
      <c r="D47" s="1168">
        <v>1</v>
      </c>
      <c r="E47" s="1168">
        <v>1</v>
      </c>
      <c r="F47" s="1168">
        <v>4</v>
      </c>
      <c r="G47" s="480" t="s">
        <v>455</v>
      </c>
      <c r="H47" s="482"/>
      <c r="I47" s="482"/>
      <c r="J47" s="482">
        <f t="shared" si="4"/>
        <v>0</v>
      </c>
      <c r="K47" s="482"/>
      <c r="L47" s="482"/>
      <c r="M47" s="1228">
        <f t="shared" si="6"/>
        <v>0</v>
      </c>
      <c r="N47" s="1236">
        <f t="shared" si="10"/>
        <v>0</v>
      </c>
      <c r="P47" s="474"/>
      <c r="Q47" s="474"/>
      <c r="R47" s="474"/>
      <c r="S47" s="474"/>
      <c r="T47" s="474"/>
      <c r="U47" s="474"/>
      <c r="V47" s="474"/>
      <c r="W47" s="474"/>
    </row>
    <row r="48" spans="1:23" s="477" customFormat="1" ht="27">
      <c r="A48" s="1021" t="str">
        <f t="shared" si="2"/>
        <v>81104118</v>
      </c>
      <c r="B48" s="1201">
        <v>8110</v>
      </c>
      <c r="C48" s="1202">
        <v>4118</v>
      </c>
      <c r="D48" s="1203"/>
      <c r="E48" s="1203"/>
      <c r="F48" s="1203"/>
      <c r="G48" s="1204" t="s">
        <v>1591</v>
      </c>
      <c r="H48" s="1205">
        <f t="shared" ref="H48:I50" si="23">SUM(H49)</f>
        <v>0</v>
      </c>
      <c r="I48" s="1205">
        <f t="shared" si="23"/>
        <v>0</v>
      </c>
      <c r="J48" s="1205">
        <f t="shared" si="4"/>
        <v>0</v>
      </c>
      <c r="K48" s="1205">
        <f t="shared" ref="K48:L50" si="24">SUM(K49)</f>
        <v>0</v>
      </c>
      <c r="L48" s="1205">
        <f t="shared" si="24"/>
        <v>0</v>
      </c>
      <c r="M48" s="1224">
        <f t="shared" si="6"/>
        <v>0</v>
      </c>
      <c r="N48" s="1206">
        <f t="shared" ref="N48:N51" si="25">L48-J48</f>
        <v>0</v>
      </c>
      <c r="P48" s="474"/>
      <c r="Q48" s="474"/>
      <c r="R48" s="474"/>
      <c r="S48" s="474"/>
      <c r="T48" s="474"/>
      <c r="U48" s="474"/>
      <c r="V48" s="474"/>
      <c r="W48" s="474"/>
    </row>
    <row r="49" spans="1:23" s="477" customFormat="1" ht="27">
      <c r="A49" s="1021" t="str">
        <f t="shared" si="2"/>
        <v>811041181</v>
      </c>
      <c r="B49" s="1207">
        <v>8110</v>
      </c>
      <c r="C49" s="1208">
        <v>4118</v>
      </c>
      <c r="D49" s="1209">
        <v>1</v>
      </c>
      <c r="E49" s="1209"/>
      <c r="F49" s="1209"/>
      <c r="G49" s="1210" t="s">
        <v>1591</v>
      </c>
      <c r="H49" s="1211">
        <f t="shared" si="23"/>
        <v>0</v>
      </c>
      <c r="I49" s="1211">
        <f t="shared" si="23"/>
        <v>0</v>
      </c>
      <c r="J49" s="1211">
        <f t="shared" si="4"/>
        <v>0</v>
      </c>
      <c r="K49" s="1211">
        <f t="shared" si="24"/>
        <v>0</v>
      </c>
      <c r="L49" s="1211">
        <f t="shared" si="24"/>
        <v>0</v>
      </c>
      <c r="M49" s="1225">
        <f t="shared" si="6"/>
        <v>0</v>
      </c>
      <c r="N49" s="1212">
        <f t="shared" si="25"/>
        <v>0</v>
      </c>
      <c r="P49" s="474"/>
      <c r="Q49" s="474"/>
      <c r="R49" s="474"/>
      <c r="S49" s="474"/>
      <c r="T49" s="474"/>
      <c r="U49" s="474"/>
      <c r="V49" s="474"/>
      <c r="W49" s="474"/>
    </row>
    <row r="50" spans="1:23" s="477" customFormat="1" ht="19.5" customHeight="1">
      <c r="A50" s="1021" t="str">
        <f t="shared" si="2"/>
        <v>8110411811</v>
      </c>
      <c r="B50" s="1218">
        <v>8110</v>
      </c>
      <c r="C50" s="1219">
        <v>4118</v>
      </c>
      <c r="D50" s="1220">
        <v>1</v>
      </c>
      <c r="E50" s="1220">
        <v>1</v>
      </c>
      <c r="F50" s="1215"/>
      <c r="G50" s="1216" t="s">
        <v>1591</v>
      </c>
      <c r="H50" s="1217">
        <f t="shared" si="23"/>
        <v>0</v>
      </c>
      <c r="I50" s="1217">
        <f t="shared" si="23"/>
        <v>0</v>
      </c>
      <c r="J50" s="1217">
        <f t="shared" si="4"/>
        <v>0</v>
      </c>
      <c r="K50" s="1217">
        <f t="shared" si="24"/>
        <v>0</v>
      </c>
      <c r="L50" s="1217">
        <f t="shared" si="24"/>
        <v>0</v>
      </c>
      <c r="M50" s="1226">
        <f t="shared" si="6"/>
        <v>0</v>
      </c>
      <c r="N50" s="1234">
        <f t="shared" si="25"/>
        <v>0</v>
      </c>
      <c r="P50" s="474"/>
      <c r="Q50" s="474"/>
      <c r="R50" s="474"/>
      <c r="S50" s="474"/>
      <c r="T50" s="474"/>
      <c r="U50" s="474"/>
      <c r="V50" s="474"/>
      <c r="W50" s="474"/>
    </row>
    <row r="51" spans="1:23" s="477" customFormat="1" ht="18">
      <c r="A51" s="1021" t="str">
        <f t="shared" si="2"/>
        <v>81104118111</v>
      </c>
      <c r="B51" s="478">
        <v>8110</v>
      </c>
      <c r="C51" s="479">
        <v>4118</v>
      </c>
      <c r="D51" s="1168">
        <v>1</v>
      </c>
      <c r="E51" s="1168">
        <v>1</v>
      </c>
      <c r="F51" s="1168">
        <v>1</v>
      </c>
      <c r="G51" s="480" t="s">
        <v>1591</v>
      </c>
      <c r="H51" s="482"/>
      <c r="I51" s="482"/>
      <c r="J51" s="482">
        <f t="shared" si="4"/>
        <v>0</v>
      </c>
      <c r="K51" s="482"/>
      <c r="L51" s="482"/>
      <c r="M51" s="1228">
        <f t="shared" si="6"/>
        <v>0</v>
      </c>
      <c r="N51" s="1236">
        <f t="shared" si="25"/>
        <v>0</v>
      </c>
      <c r="P51" s="474"/>
      <c r="Q51" s="474"/>
      <c r="R51" s="474"/>
      <c r="S51" s="474"/>
      <c r="T51" s="474"/>
      <c r="U51" s="474"/>
      <c r="V51" s="474"/>
      <c r="W51" s="474"/>
    </row>
    <row r="52" spans="1:23" s="477" customFormat="1">
      <c r="A52" s="1021" t="str">
        <f t="shared" si="2"/>
        <v>81104119</v>
      </c>
      <c r="B52" s="1201">
        <v>8110</v>
      </c>
      <c r="C52" s="1202">
        <v>4119</v>
      </c>
      <c r="D52" s="1203"/>
      <c r="E52" s="1203"/>
      <c r="F52" s="1203"/>
      <c r="G52" s="1204" t="s">
        <v>456</v>
      </c>
      <c r="H52" s="1205">
        <f>SUM(H53)</f>
        <v>0</v>
      </c>
      <c r="I52" s="1205">
        <f>SUM(I53)</f>
        <v>0</v>
      </c>
      <c r="J52" s="1205">
        <f t="shared" si="4"/>
        <v>0</v>
      </c>
      <c r="K52" s="1205">
        <f t="shared" ref="K52:L53" si="26">SUM(K53)</f>
        <v>0</v>
      </c>
      <c r="L52" s="1205">
        <f t="shared" si="26"/>
        <v>0</v>
      </c>
      <c r="M52" s="1224">
        <f t="shared" si="6"/>
        <v>0</v>
      </c>
      <c r="N52" s="1206">
        <f>L52-J52</f>
        <v>0</v>
      </c>
      <c r="P52" s="474"/>
      <c r="Q52" s="474"/>
      <c r="R52" s="474"/>
      <c r="S52" s="474"/>
      <c r="T52" s="474"/>
      <c r="U52" s="474"/>
      <c r="V52" s="474"/>
      <c r="W52" s="474"/>
    </row>
    <row r="53" spans="1:23" s="477" customFormat="1">
      <c r="A53" s="1021" t="str">
        <f t="shared" si="2"/>
        <v>811041191</v>
      </c>
      <c r="B53" s="1207">
        <v>8110</v>
      </c>
      <c r="C53" s="1208">
        <v>4119</v>
      </c>
      <c r="D53" s="1209">
        <v>1</v>
      </c>
      <c r="E53" s="1209"/>
      <c r="F53" s="1209"/>
      <c r="G53" s="1210" t="s">
        <v>456</v>
      </c>
      <c r="H53" s="1211">
        <f>SUM(H54)</f>
        <v>0</v>
      </c>
      <c r="I53" s="1211">
        <f>SUM(I54)</f>
        <v>0</v>
      </c>
      <c r="J53" s="1211">
        <f t="shared" si="4"/>
        <v>0</v>
      </c>
      <c r="K53" s="1211">
        <f t="shared" si="26"/>
        <v>0</v>
      </c>
      <c r="L53" s="1211">
        <f t="shared" si="26"/>
        <v>0</v>
      </c>
      <c r="M53" s="1225">
        <f t="shared" si="6"/>
        <v>0</v>
      </c>
      <c r="N53" s="1212">
        <f t="shared" si="10"/>
        <v>0</v>
      </c>
      <c r="P53" s="474"/>
      <c r="Q53" s="474"/>
      <c r="R53" s="474"/>
      <c r="S53" s="474"/>
      <c r="T53" s="474"/>
      <c r="U53" s="474"/>
      <c r="V53" s="474"/>
      <c r="W53" s="474"/>
    </row>
    <row r="54" spans="1:23" s="477" customFormat="1" ht="12.75" customHeight="1">
      <c r="A54" s="1021" t="str">
        <f t="shared" si="2"/>
        <v>8110411911</v>
      </c>
      <c r="B54" s="1218">
        <v>8110</v>
      </c>
      <c r="C54" s="1219">
        <v>4119</v>
      </c>
      <c r="D54" s="1220">
        <v>1</v>
      </c>
      <c r="E54" s="1220">
        <v>1</v>
      </c>
      <c r="F54" s="1215"/>
      <c r="G54" s="1216" t="s">
        <v>457</v>
      </c>
      <c r="H54" s="1217">
        <f>SUM(H55:H56)</f>
        <v>0</v>
      </c>
      <c r="I54" s="1217">
        <f>SUM(I55:I56)</f>
        <v>0</v>
      </c>
      <c r="J54" s="1217">
        <f t="shared" si="4"/>
        <v>0</v>
      </c>
      <c r="K54" s="1217">
        <f t="shared" ref="K54:L54" si="27">SUM(K55:K56)</f>
        <v>0</v>
      </c>
      <c r="L54" s="1217">
        <f t="shared" si="27"/>
        <v>0</v>
      </c>
      <c r="M54" s="1226">
        <f t="shared" si="6"/>
        <v>0</v>
      </c>
      <c r="N54" s="1234">
        <f t="shared" si="10"/>
        <v>0</v>
      </c>
      <c r="P54" s="474"/>
      <c r="Q54" s="474"/>
      <c r="R54" s="474"/>
      <c r="S54" s="474"/>
      <c r="T54" s="474"/>
      <c r="U54" s="474"/>
      <c r="V54" s="474"/>
      <c r="W54" s="474"/>
    </row>
    <row r="55" spans="1:23" s="477" customFormat="1" ht="12.75" customHeight="1">
      <c r="A55" s="1021" t="str">
        <f t="shared" si="2"/>
        <v>81104119111</v>
      </c>
      <c r="B55" s="478">
        <v>8110</v>
      </c>
      <c r="C55" s="479">
        <v>4119</v>
      </c>
      <c r="D55" s="1168">
        <v>1</v>
      </c>
      <c r="E55" s="1168">
        <v>1</v>
      </c>
      <c r="F55" s="1168">
        <v>1</v>
      </c>
      <c r="G55" s="480" t="s">
        <v>458</v>
      </c>
      <c r="H55" s="482"/>
      <c r="I55" s="482"/>
      <c r="J55" s="482">
        <f t="shared" si="4"/>
        <v>0</v>
      </c>
      <c r="K55" s="482"/>
      <c r="L55" s="482"/>
      <c r="M55" s="1228">
        <f t="shared" si="6"/>
        <v>0</v>
      </c>
      <c r="N55" s="1236">
        <f t="shared" si="10"/>
        <v>0</v>
      </c>
      <c r="P55" s="474"/>
      <c r="Q55" s="474"/>
      <c r="R55" s="474"/>
      <c r="S55" s="474"/>
      <c r="T55" s="474"/>
      <c r="U55" s="474"/>
      <c r="V55" s="474"/>
      <c r="W55" s="474"/>
    </row>
    <row r="56" spans="1:23" s="477" customFormat="1" ht="12.75" customHeight="1">
      <c r="A56" s="1021" t="str">
        <f t="shared" si="2"/>
        <v>81104119112</v>
      </c>
      <c r="B56" s="478">
        <v>8110</v>
      </c>
      <c r="C56" s="479">
        <v>4119</v>
      </c>
      <c r="D56" s="1168">
        <v>1</v>
      </c>
      <c r="E56" s="1168">
        <v>1</v>
      </c>
      <c r="F56" s="1168">
        <v>2</v>
      </c>
      <c r="G56" s="480" t="s">
        <v>459</v>
      </c>
      <c r="H56" s="482"/>
      <c r="I56" s="482"/>
      <c r="J56" s="482">
        <f t="shared" si="4"/>
        <v>0</v>
      </c>
      <c r="K56" s="482"/>
      <c r="L56" s="482"/>
      <c r="M56" s="1228">
        <f t="shared" si="6"/>
        <v>0</v>
      </c>
      <c r="N56" s="1236">
        <f t="shared" si="10"/>
        <v>0</v>
      </c>
      <c r="P56" s="474"/>
      <c r="Q56" s="474"/>
      <c r="R56" s="474"/>
      <c r="S56" s="474"/>
      <c r="T56" s="474"/>
      <c r="U56" s="474"/>
      <c r="V56" s="474"/>
      <c r="W56" s="474"/>
    </row>
    <row r="57" spans="1:23" s="477" customFormat="1">
      <c r="A57" s="1021" t="str">
        <f t="shared" si="2"/>
        <v>Subtotal (12)</v>
      </c>
      <c r="B57" s="1025" t="s">
        <v>460</v>
      </c>
      <c r="C57" s="483"/>
      <c r="D57" s="1175"/>
      <c r="E57" s="1175"/>
      <c r="F57" s="1175"/>
      <c r="G57" s="480"/>
      <c r="H57" s="475">
        <f>+H52+H48+H41+H37+H33+H29+H25+H19+H15</f>
        <v>0</v>
      </c>
      <c r="I57" s="475">
        <f>+I52+I48+I41+I37+I33+I29+I25+I19+I15</f>
        <v>0</v>
      </c>
      <c r="J57" s="475">
        <f t="shared" si="4"/>
        <v>0</v>
      </c>
      <c r="K57" s="475">
        <f t="shared" ref="K57:L57" si="28">+K52+K48+K41+K37+K33+K29+K25+K19+K15</f>
        <v>0</v>
      </c>
      <c r="L57" s="475">
        <f t="shared" si="28"/>
        <v>0</v>
      </c>
      <c r="M57" s="1229">
        <f t="shared" si="6"/>
        <v>0</v>
      </c>
      <c r="N57" s="476">
        <f t="shared" si="10"/>
        <v>0</v>
      </c>
      <c r="P57" s="474"/>
      <c r="Q57" s="474"/>
      <c r="R57" s="474"/>
      <c r="S57" s="474"/>
      <c r="T57" s="474"/>
      <c r="U57" s="474"/>
      <c r="V57" s="474"/>
      <c r="W57" s="474"/>
    </row>
    <row r="58" spans="1:23" s="477" customFormat="1">
      <c r="A58" s="1021" t="str">
        <f t="shared" si="2"/>
        <v>81104120</v>
      </c>
      <c r="B58" s="1177">
        <v>8110</v>
      </c>
      <c r="C58" s="1178">
        <v>4120</v>
      </c>
      <c r="D58" s="1179"/>
      <c r="E58" s="1179"/>
      <c r="F58" s="1179"/>
      <c r="G58" s="1180" t="s">
        <v>32</v>
      </c>
      <c r="H58" s="1181">
        <f>+H59+H63+H67+H71+H75</f>
        <v>0</v>
      </c>
      <c r="I58" s="1181">
        <f>+I59+I63+I67+I71+I75</f>
        <v>0</v>
      </c>
      <c r="J58" s="1181">
        <f t="shared" si="4"/>
        <v>0</v>
      </c>
      <c r="K58" s="1181">
        <f t="shared" ref="K58:L58" si="29">+K59+K63+K67+K71+K75</f>
        <v>0</v>
      </c>
      <c r="L58" s="1181">
        <f t="shared" si="29"/>
        <v>0</v>
      </c>
      <c r="M58" s="1223">
        <f t="shared" si="6"/>
        <v>0</v>
      </c>
      <c r="N58" s="1182">
        <f t="shared" si="10"/>
        <v>0</v>
      </c>
      <c r="P58" s="474"/>
      <c r="Q58" s="474"/>
      <c r="R58" s="474"/>
      <c r="S58" s="474"/>
      <c r="T58" s="474"/>
      <c r="U58" s="474"/>
      <c r="V58" s="474"/>
      <c r="W58" s="474"/>
    </row>
    <row r="59" spans="1:23" s="477" customFormat="1">
      <c r="A59" s="1021" t="str">
        <f t="shared" si="2"/>
        <v>81104121</v>
      </c>
      <c r="B59" s="1201">
        <v>8110</v>
      </c>
      <c r="C59" s="1202">
        <v>4121</v>
      </c>
      <c r="D59" s="1203"/>
      <c r="E59" s="1203"/>
      <c r="F59" s="1203"/>
      <c r="G59" s="1204" t="s">
        <v>461</v>
      </c>
      <c r="H59" s="1205">
        <f t="shared" ref="H59:I61" si="30">SUM(H60)</f>
        <v>0</v>
      </c>
      <c r="I59" s="1205">
        <f t="shared" si="30"/>
        <v>0</v>
      </c>
      <c r="J59" s="1205">
        <f t="shared" si="4"/>
        <v>0</v>
      </c>
      <c r="K59" s="1205">
        <f t="shared" ref="K59:L61" si="31">SUM(K60)</f>
        <v>0</v>
      </c>
      <c r="L59" s="1205">
        <f t="shared" si="31"/>
        <v>0</v>
      </c>
      <c r="M59" s="1224">
        <f t="shared" si="6"/>
        <v>0</v>
      </c>
      <c r="N59" s="1206">
        <f t="shared" si="10"/>
        <v>0</v>
      </c>
      <c r="P59" s="474"/>
      <c r="Q59" s="474"/>
      <c r="R59" s="474"/>
      <c r="S59" s="474"/>
      <c r="T59" s="474"/>
      <c r="U59" s="474"/>
      <c r="V59" s="474"/>
      <c r="W59" s="474"/>
    </row>
    <row r="60" spans="1:23" s="477" customFormat="1">
      <c r="A60" s="1021" t="str">
        <f t="shared" si="2"/>
        <v>811041211</v>
      </c>
      <c r="B60" s="1207">
        <v>8110</v>
      </c>
      <c r="C60" s="1208">
        <v>4121</v>
      </c>
      <c r="D60" s="1209">
        <v>1</v>
      </c>
      <c r="E60" s="1209"/>
      <c r="F60" s="1209"/>
      <c r="G60" s="1210" t="s">
        <v>461</v>
      </c>
      <c r="H60" s="1211">
        <f t="shared" si="30"/>
        <v>0</v>
      </c>
      <c r="I60" s="1211">
        <f t="shared" si="30"/>
        <v>0</v>
      </c>
      <c r="J60" s="1211">
        <f t="shared" si="4"/>
        <v>0</v>
      </c>
      <c r="K60" s="1211">
        <f t="shared" si="31"/>
        <v>0</v>
      </c>
      <c r="L60" s="1211">
        <f t="shared" si="31"/>
        <v>0</v>
      </c>
      <c r="M60" s="1225">
        <f t="shared" si="6"/>
        <v>0</v>
      </c>
      <c r="N60" s="1212">
        <f t="shared" si="10"/>
        <v>0</v>
      </c>
      <c r="P60" s="474"/>
      <c r="Q60" s="474"/>
      <c r="R60" s="474"/>
      <c r="S60" s="474"/>
      <c r="T60" s="474"/>
      <c r="U60" s="474"/>
      <c r="V60" s="474"/>
      <c r="W60" s="474"/>
    </row>
    <row r="61" spans="1:23" s="477" customFormat="1" ht="12.75" customHeight="1">
      <c r="A61" s="1021" t="str">
        <f t="shared" si="2"/>
        <v>8110412111</v>
      </c>
      <c r="B61" s="1218">
        <v>8110</v>
      </c>
      <c r="C61" s="1219">
        <v>4121</v>
      </c>
      <c r="D61" s="1220">
        <v>1</v>
      </c>
      <c r="E61" s="1220">
        <v>1</v>
      </c>
      <c r="F61" s="1215"/>
      <c r="G61" s="1216" t="s">
        <v>461</v>
      </c>
      <c r="H61" s="1217">
        <f t="shared" si="30"/>
        <v>0</v>
      </c>
      <c r="I61" s="1217">
        <f t="shared" si="30"/>
        <v>0</v>
      </c>
      <c r="J61" s="1217">
        <f t="shared" si="4"/>
        <v>0</v>
      </c>
      <c r="K61" s="1217">
        <f t="shared" si="31"/>
        <v>0</v>
      </c>
      <c r="L61" s="1217">
        <f t="shared" si="31"/>
        <v>0</v>
      </c>
      <c r="M61" s="1226">
        <f t="shared" si="6"/>
        <v>0</v>
      </c>
      <c r="N61" s="1234">
        <f t="shared" si="10"/>
        <v>0</v>
      </c>
      <c r="P61" s="474"/>
      <c r="Q61" s="474"/>
      <c r="R61" s="474"/>
      <c r="S61" s="474"/>
      <c r="T61" s="474"/>
      <c r="U61" s="474"/>
      <c r="V61" s="474"/>
      <c r="W61" s="474"/>
    </row>
    <row r="62" spans="1:23" s="477" customFormat="1" ht="12.75" customHeight="1">
      <c r="A62" s="1021" t="str">
        <f t="shared" si="2"/>
        <v>81104121111</v>
      </c>
      <c r="B62" s="478">
        <v>8110</v>
      </c>
      <c r="C62" s="479">
        <v>4121</v>
      </c>
      <c r="D62" s="1168">
        <v>1</v>
      </c>
      <c r="E62" s="1168">
        <v>1</v>
      </c>
      <c r="F62" s="1168">
        <v>1</v>
      </c>
      <c r="G62" s="480" t="s">
        <v>461</v>
      </c>
      <c r="H62" s="482"/>
      <c r="I62" s="482"/>
      <c r="J62" s="482">
        <f t="shared" si="4"/>
        <v>0</v>
      </c>
      <c r="K62" s="482"/>
      <c r="L62" s="482"/>
      <c r="M62" s="1228">
        <f t="shared" si="6"/>
        <v>0</v>
      </c>
      <c r="N62" s="1235">
        <f>L62-J62</f>
        <v>0</v>
      </c>
      <c r="P62" s="474"/>
      <c r="Q62" s="474"/>
      <c r="R62" s="474"/>
      <c r="S62" s="474"/>
      <c r="T62" s="474"/>
      <c r="U62" s="474"/>
      <c r="V62" s="474"/>
      <c r="W62" s="474"/>
    </row>
    <row r="63" spans="1:23" s="477" customFormat="1">
      <c r="A63" s="1021" t="str">
        <f t="shared" si="2"/>
        <v>81104122</v>
      </c>
      <c r="B63" s="1201">
        <v>8110</v>
      </c>
      <c r="C63" s="1318">
        <v>4122</v>
      </c>
      <c r="D63" s="1203"/>
      <c r="E63" s="1203"/>
      <c r="F63" s="1203"/>
      <c r="G63" s="1204" t="s">
        <v>1592</v>
      </c>
      <c r="H63" s="1205">
        <f>SUM(H64)</f>
        <v>0</v>
      </c>
      <c r="I63" s="1205">
        <f>SUM(I64)</f>
        <v>0</v>
      </c>
      <c r="J63" s="1205">
        <f t="shared" si="4"/>
        <v>0</v>
      </c>
      <c r="K63" s="1205">
        <f t="shared" ref="K63:L64" si="32">SUM(K64)</f>
        <v>0</v>
      </c>
      <c r="L63" s="1205">
        <f t="shared" si="32"/>
        <v>0</v>
      </c>
      <c r="M63" s="1224">
        <f t="shared" si="6"/>
        <v>0</v>
      </c>
      <c r="N63" s="1206">
        <f t="shared" si="10"/>
        <v>0</v>
      </c>
      <c r="P63" s="474"/>
      <c r="Q63" s="474"/>
      <c r="R63" s="474"/>
      <c r="S63" s="474"/>
      <c r="T63" s="474"/>
      <c r="U63" s="474"/>
      <c r="V63" s="474"/>
      <c r="W63" s="474"/>
    </row>
    <row r="64" spans="1:23" s="477" customFormat="1">
      <c r="A64" s="1021" t="str">
        <f t="shared" si="2"/>
        <v>811041221</v>
      </c>
      <c r="B64" s="1207">
        <v>8110</v>
      </c>
      <c r="C64" s="1208">
        <v>4122</v>
      </c>
      <c r="D64" s="1209">
        <v>1</v>
      </c>
      <c r="E64" s="1209"/>
      <c r="F64" s="1209"/>
      <c r="G64" s="1210" t="s">
        <v>1592</v>
      </c>
      <c r="H64" s="1211">
        <f>SUM(H65)</f>
        <v>0</v>
      </c>
      <c r="I64" s="1211">
        <f>SUM(I65)</f>
        <v>0</v>
      </c>
      <c r="J64" s="1211">
        <f t="shared" si="4"/>
        <v>0</v>
      </c>
      <c r="K64" s="1211">
        <f t="shared" si="32"/>
        <v>0</v>
      </c>
      <c r="L64" s="1211">
        <f t="shared" si="32"/>
        <v>0</v>
      </c>
      <c r="M64" s="1225">
        <f t="shared" si="6"/>
        <v>0</v>
      </c>
      <c r="N64" s="1212">
        <f t="shared" si="10"/>
        <v>0</v>
      </c>
      <c r="P64" s="474"/>
      <c r="Q64" s="474"/>
      <c r="R64" s="474"/>
      <c r="S64" s="474"/>
      <c r="T64" s="474"/>
      <c r="U64" s="474"/>
      <c r="V64" s="474"/>
      <c r="W64" s="474"/>
    </row>
    <row r="65" spans="1:23" s="477" customFormat="1" ht="12.75" customHeight="1">
      <c r="A65" s="1021" t="str">
        <f t="shared" si="2"/>
        <v>8110412211</v>
      </c>
      <c r="B65" s="1213">
        <v>8110</v>
      </c>
      <c r="C65" s="1214">
        <v>4122</v>
      </c>
      <c r="D65" s="1215">
        <v>1</v>
      </c>
      <c r="E65" s="1215">
        <v>1</v>
      </c>
      <c r="F65" s="1215"/>
      <c r="G65" s="1216" t="s">
        <v>1592</v>
      </c>
      <c r="H65" s="1217"/>
      <c r="I65" s="1217"/>
      <c r="J65" s="1217">
        <f t="shared" si="4"/>
        <v>0</v>
      </c>
      <c r="K65" s="1217"/>
      <c r="L65" s="1217"/>
      <c r="M65" s="1226">
        <f t="shared" si="6"/>
        <v>0</v>
      </c>
      <c r="N65" s="1234">
        <f t="shared" si="10"/>
        <v>0</v>
      </c>
      <c r="P65" s="474"/>
      <c r="Q65" s="474"/>
      <c r="R65" s="474"/>
      <c r="S65" s="474"/>
      <c r="T65" s="474"/>
      <c r="U65" s="474"/>
      <c r="V65" s="474"/>
      <c r="W65" s="474"/>
    </row>
    <row r="66" spans="1:23" s="477" customFormat="1" ht="12.75" customHeight="1">
      <c r="A66" s="1021" t="str">
        <f t="shared" si="2"/>
        <v>81104122111</v>
      </c>
      <c r="B66" s="478">
        <v>8110</v>
      </c>
      <c r="C66" s="479">
        <v>4122</v>
      </c>
      <c r="D66" s="1168">
        <v>1</v>
      </c>
      <c r="E66" s="1168">
        <v>1</v>
      </c>
      <c r="F66" s="1168">
        <v>1</v>
      </c>
      <c r="G66" s="480" t="s">
        <v>1592</v>
      </c>
      <c r="H66" s="482"/>
      <c r="I66" s="482"/>
      <c r="J66" s="482">
        <f t="shared" si="4"/>
        <v>0</v>
      </c>
      <c r="K66" s="482"/>
      <c r="L66" s="482"/>
      <c r="M66" s="1228">
        <f t="shared" si="6"/>
        <v>0</v>
      </c>
      <c r="N66" s="1235">
        <f>L66-J66</f>
        <v>0</v>
      </c>
      <c r="P66" s="474"/>
      <c r="Q66" s="474"/>
      <c r="R66" s="474"/>
      <c r="S66" s="474"/>
      <c r="T66" s="474"/>
      <c r="U66" s="474"/>
      <c r="V66" s="474"/>
      <c r="W66" s="474"/>
    </row>
    <row r="67" spans="1:23" s="477" customFormat="1">
      <c r="A67" s="1021" t="str">
        <f t="shared" si="2"/>
        <v>81104123</v>
      </c>
      <c r="B67" s="1201">
        <v>8110</v>
      </c>
      <c r="C67" s="1202">
        <v>4123</v>
      </c>
      <c r="D67" s="1203"/>
      <c r="E67" s="1203"/>
      <c r="F67" s="1203"/>
      <c r="G67" s="1204" t="s">
        <v>462</v>
      </c>
      <c r="H67" s="1205">
        <f>SUM(H68)</f>
        <v>0</v>
      </c>
      <c r="I67" s="1205">
        <f>SUM(I68)</f>
        <v>0</v>
      </c>
      <c r="J67" s="1205">
        <f t="shared" si="4"/>
        <v>0</v>
      </c>
      <c r="K67" s="1205">
        <f t="shared" ref="K67:L68" si="33">SUM(K68)</f>
        <v>0</v>
      </c>
      <c r="L67" s="1205">
        <f t="shared" si="33"/>
        <v>0</v>
      </c>
      <c r="M67" s="1224">
        <f t="shared" si="6"/>
        <v>0</v>
      </c>
      <c r="N67" s="1206">
        <f t="shared" si="10"/>
        <v>0</v>
      </c>
      <c r="P67" s="474"/>
      <c r="Q67" s="474"/>
      <c r="R67" s="474"/>
      <c r="S67" s="474"/>
      <c r="T67" s="474"/>
      <c r="U67" s="474"/>
      <c r="V67" s="474"/>
      <c r="W67" s="474"/>
    </row>
    <row r="68" spans="1:23" s="477" customFormat="1">
      <c r="A68" s="1021" t="str">
        <f t="shared" si="2"/>
        <v>811041231</v>
      </c>
      <c r="B68" s="1207">
        <v>8110</v>
      </c>
      <c r="C68" s="1208">
        <v>4123</v>
      </c>
      <c r="D68" s="1209">
        <v>1</v>
      </c>
      <c r="E68" s="1209"/>
      <c r="F68" s="1209"/>
      <c r="G68" s="1210" t="s">
        <v>462</v>
      </c>
      <c r="H68" s="1211">
        <f>SUM(H69)</f>
        <v>0</v>
      </c>
      <c r="I68" s="1211">
        <f>SUM(I69)</f>
        <v>0</v>
      </c>
      <c r="J68" s="1211">
        <f t="shared" si="4"/>
        <v>0</v>
      </c>
      <c r="K68" s="1211">
        <f t="shared" si="33"/>
        <v>0</v>
      </c>
      <c r="L68" s="1211">
        <f t="shared" si="33"/>
        <v>0</v>
      </c>
      <c r="M68" s="1225">
        <f t="shared" si="6"/>
        <v>0</v>
      </c>
      <c r="N68" s="1212">
        <f t="shared" si="10"/>
        <v>0</v>
      </c>
      <c r="P68" s="474"/>
      <c r="Q68" s="474"/>
      <c r="R68" s="474"/>
      <c r="S68" s="474"/>
      <c r="T68" s="474"/>
      <c r="U68" s="474"/>
      <c r="V68" s="474"/>
      <c r="W68" s="474"/>
    </row>
    <row r="69" spans="1:23" s="477" customFormat="1" ht="12.75" customHeight="1">
      <c r="A69" s="1021" t="str">
        <f t="shared" si="2"/>
        <v>8110412311</v>
      </c>
      <c r="B69" s="1213">
        <v>8110</v>
      </c>
      <c r="C69" s="1214">
        <v>4123</v>
      </c>
      <c r="D69" s="1215">
        <v>1</v>
      </c>
      <c r="E69" s="1215">
        <v>1</v>
      </c>
      <c r="F69" s="1215"/>
      <c r="G69" s="1216" t="s">
        <v>462</v>
      </c>
      <c r="H69" s="1217">
        <f>H70</f>
        <v>0</v>
      </c>
      <c r="I69" s="1217">
        <f>I70</f>
        <v>0</v>
      </c>
      <c r="J69" s="1217">
        <f t="shared" si="4"/>
        <v>0</v>
      </c>
      <c r="K69" s="1217">
        <f t="shared" ref="K69:L69" si="34">K70</f>
        <v>0</v>
      </c>
      <c r="L69" s="1217">
        <f t="shared" si="34"/>
        <v>0</v>
      </c>
      <c r="M69" s="1226">
        <f t="shared" si="6"/>
        <v>0</v>
      </c>
      <c r="N69" s="1234">
        <f t="shared" si="10"/>
        <v>0</v>
      </c>
      <c r="P69" s="474"/>
      <c r="Q69" s="474"/>
      <c r="R69" s="474"/>
      <c r="S69" s="474"/>
      <c r="T69" s="474"/>
      <c r="U69" s="474"/>
      <c r="V69" s="474"/>
      <c r="W69" s="474"/>
    </row>
    <row r="70" spans="1:23" s="477" customFormat="1" ht="12.75" customHeight="1">
      <c r="A70" s="1021" t="str">
        <f t="shared" si="2"/>
        <v>81104123111</v>
      </c>
      <c r="B70" s="478">
        <v>8110</v>
      </c>
      <c r="C70" s="479">
        <v>4123</v>
      </c>
      <c r="D70" s="1302">
        <v>1</v>
      </c>
      <c r="E70" s="1168">
        <v>1</v>
      </c>
      <c r="F70" s="1168">
        <v>1</v>
      </c>
      <c r="G70" s="480" t="s">
        <v>462</v>
      </c>
      <c r="H70" s="482"/>
      <c r="I70" s="482"/>
      <c r="J70" s="482">
        <f t="shared" si="4"/>
        <v>0</v>
      </c>
      <c r="K70" s="482"/>
      <c r="L70" s="482"/>
      <c r="M70" s="1228">
        <f t="shared" si="6"/>
        <v>0</v>
      </c>
      <c r="N70" s="1235">
        <f>L70-J70</f>
        <v>0</v>
      </c>
      <c r="P70" s="474"/>
      <c r="Q70" s="474"/>
      <c r="R70" s="474"/>
      <c r="S70" s="474"/>
      <c r="T70" s="474"/>
      <c r="U70" s="474"/>
      <c r="V70" s="474"/>
      <c r="W70" s="474"/>
    </row>
    <row r="71" spans="1:23" s="477" customFormat="1">
      <c r="A71" s="1021" t="str">
        <f t="shared" si="2"/>
        <v>81104124</v>
      </c>
      <c r="B71" s="1201">
        <v>8110</v>
      </c>
      <c r="C71" s="1202">
        <v>4124</v>
      </c>
      <c r="D71" s="1203"/>
      <c r="E71" s="1203"/>
      <c r="F71" s="1203"/>
      <c r="G71" s="1204" t="s">
        <v>463</v>
      </c>
      <c r="H71" s="1205">
        <f>SUM(H72)</f>
        <v>0</v>
      </c>
      <c r="I71" s="1205">
        <f>SUM(I72)</f>
        <v>0</v>
      </c>
      <c r="J71" s="1205">
        <f t="shared" si="4"/>
        <v>0</v>
      </c>
      <c r="K71" s="1205">
        <f t="shared" ref="K71:L72" si="35">SUM(K72)</f>
        <v>0</v>
      </c>
      <c r="L71" s="1205">
        <f t="shared" si="35"/>
        <v>0</v>
      </c>
      <c r="M71" s="1224">
        <f t="shared" si="6"/>
        <v>0</v>
      </c>
      <c r="N71" s="1206">
        <f t="shared" si="10"/>
        <v>0</v>
      </c>
      <c r="P71" s="474"/>
      <c r="Q71" s="474"/>
      <c r="R71" s="474"/>
      <c r="S71" s="474"/>
      <c r="T71" s="474"/>
      <c r="U71" s="474"/>
      <c r="V71" s="474"/>
      <c r="W71" s="474"/>
    </row>
    <row r="72" spans="1:23" s="477" customFormat="1">
      <c r="A72" s="1021" t="str">
        <f t="shared" si="2"/>
        <v>811041241</v>
      </c>
      <c r="B72" s="1207">
        <v>8110</v>
      </c>
      <c r="C72" s="1208">
        <v>4124</v>
      </c>
      <c r="D72" s="1209">
        <v>1</v>
      </c>
      <c r="E72" s="1209"/>
      <c r="F72" s="1209"/>
      <c r="G72" s="1210" t="s">
        <v>463</v>
      </c>
      <c r="H72" s="1211">
        <f>SUM(H73)</f>
        <v>0</v>
      </c>
      <c r="I72" s="1211">
        <f>SUM(I73)</f>
        <v>0</v>
      </c>
      <c r="J72" s="1211">
        <f t="shared" si="4"/>
        <v>0</v>
      </c>
      <c r="K72" s="1211">
        <f t="shared" si="35"/>
        <v>0</v>
      </c>
      <c r="L72" s="1211">
        <f t="shared" si="35"/>
        <v>0</v>
      </c>
      <c r="M72" s="1225">
        <f t="shared" si="6"/>
        <v>0</v>
      </c>
      <c r="N72" s="1212">
        <f t="shared" si="10"/>
        <v>0</v>
      </c>
      <c r="P72" s="474"/>
      <c r="Q72" s="474"/>
      <c r="R72" s="474"/>
      <c r="S72" s="474"/>
      <c r="T72" s="474"/>
      <c r="U72" s="474"/>
      <c r="V72" s="474"/>
      <c r="W72" s="474"/>
    </row>
    <row r="73" spans="1:23" s="477" customFormat="1" ht="12.75" customHeight="1">
      <c r="A73" s="1021" t="str">
        <f t="shared" si="2"/>
        <v>8110412411</v>
      </c>
      <c r="B73" s="1218">
        <v>8110</v>
      </c>
      <c r="C73" s="1219">
        <v>4124</v>
      </c>
      <c r="D73" s="1220">
        <v>1</v>
      </c>
      <c r="E73" s="1220">
        <v>1</v>
      </c>
      <c r="F73" s="1215"/>
      <c r="G73" s="1216" t="s">
        <v>463</v>
      </c>
      <c r="H73" s="1217">
        <f t="shared" ref="H73:L73" si="36">SUM(H74)</f>
        <v>0</v>
      </c>
      <c r="I73" s="1217">
        <f t="shared" si="36"/>
        <v>0</v>
      </c>
      <c r="J73" s="1217">
        <f t="shared" si="4"/>
        <v>0</v>
      </c>
      <c r="K73" s="1217">
        <f t="shared" si="36"/>
        <v>0</v>
      </c>
      <c r="L73" s="1217">
        <f t="shared" si="36"/>
        <v>0</v>
      </c>
      <c r="M73" s="1226">
        <f t="shared" si="6"/>
        <v>0</v>
      </c>
      <c r="N73" s="1234">
        <f t="shared" si="10"/>
        <v>0</v>
      </c>
      <c r="P73" s="474"/>
      <c r="Q73" s="474"/>
      <c r="R73" s="474"/>
      <c r="S73" s="474"/>
      <c r="T73" s="474"/>
      <c r="U73" s="474"/>
      <c r="V73" s="474"/>
      <c r="W73" s="474"/>
    </row>
    <row r="74" spans="1:23" s="477" customFormat="1" ht="12.75" customHeight="1">
      <c r="A74" s="1021" t="str">
        <f t="shared" si="2"/>
        <v>81104124111</v>
      </c>
      <c r="B74" s="478">
        <v>8110</v>
      </c>
      <c r="C74" s="479">
        <v>4124</v>
      </c>
      <c r="D74" s="1168">
        <v>1</v>
      </c>
      <c r="E74" s="1168">
        <v>1</v>
      </c>
      <c r="F74" s="1168">
        <v>1</v>
      </c>
      <c r="G74" s="480" t="s">
        <v>463</v>
      </c>
      <c r="H74" s="482"/>
      <c r="I74" s="482"/>
      <c r="J74" s="482">
        <f t="shared" si="4"/>
        <v>0</v>
      </c>
      <c r="K74" s="482"/>
      <c r="L74" s="482"/>
      <c r="M74" s="1228">
        <f t="shared" si="6"/>
        <v>0</v>
      </c>
      <c r="N74" s="1236">
        <f t="shared" si="10"/>
        <v>0</v>
      </c>
      <c r="P74" s="474"/>
      <c r="Q74" s="474"/>
      <c r="R74" s="474"/>
      <c r="S74" s="474"/>
      <c r="T74" s="474"/>
      <c r="U74" s="474"/>
      <c r="V74" s="474"/>
      <c r="W74" s="474"/>
    </row>
    <row r="75" spans="1:23" s="477" customFormat="1">
      <c r="A75" s="1021" t="str">
        <f t="shared" si="2"/>
        <v>81104129</v>
      </c>
      <c r="B75" s="1201">
        <v>8110</v>
      </c>
      <c r="C75" s="1202">
        <v>4129</v>
      </c>
      <c r="D75" s="1203"/>
      <c r="E75" s="1203"/>
      <c r="F75" s="1203"/>
      <c r="G75" s="1204" t="s">
        <v>464</v>
      </c>
      <c r="H75" s="1205">
        <f>SUM(H76)</f>
        <v>0</v>
      </c>
      <c r="I75" s="1205">
        <f>SUM(I76)</f>
        <v>0</v>
      </c>
      <c r="J75" s="1205">
        <f t="shared" si="4"/>
        <v>0</v>
      </c>
      <c r="K75" s="1205">
        <f t="shared" ref="K75:L76" si="37">SUM(K76)</f>
        <v>0</v>
      </c>
      <c r="L75" s="1205">
        <f t="shared" si="37"/>
        <v>0</v>
      </c>
      <c r="M75" s="1224">
        <f t="shared" si="6"/>
        <v>0</v>
      </c>
      <c r="N75" s="1206">
        <f t="shared" si="10"/>
        <v>0</v>
      </c>
      <c r="P75" s="474"/>
      <c r="Q75" s="474"/>
      <c r="R75" s="474"/>
      <c r="S75" s="474"/>
      <c r="T75" s="474"/>
      <c r="U75" s="474"/>
      <c r="V75" s="474"/>
      <c r="W75" s="474"/>
    </row>
    <row r="76" spans="1:23" s="477" customFormat="1">
      <c r="A76" s="1021" t="str">
        <f t="shared" si="2"/>
        <v>811041291</v>
      </c>
      <c r="B76" s="1207">
        <v>8110</v>
      </c>
      <c r="C76" s="1208">
        <v>4129</v>
      </c>
      <c r="D76" s="1209">
        <v>1</v>
      </c>
      <c r="E76" s="1209"/>
      <c r="F76" s="1209"/>
      <c r="G76" s="1210" t="s">
        <v>464</v>
      </c>
      <c r="H76" s="1211">
        <f>SUM(H77)</f>
        <v>0</v>
      </c>
      <c r="I76" s="1211">
        <f>SUM(I77)</f>
        <v>0</v>
      </c>
      <c r="J76" s="1211">
        <f t="shared" si="4"/>
        <v>0</v>
      </c>
      <c r="K76" s="1211">
        <f t="shared" si="37"/>
        <v>0</v>
      </c>
      <c r="L76" s="1211">
        <f t="shared" si="37"/>
        <v>0</v>
      </c>
      <c r="M76" s="1225">
        <f t="shared" si="6"/>
        <v>0</v>
      </c>
      <c r="N76" s="1212">
        <f t="shared" si="10"/>
        <v>0</v>
      </c>
      <c r="P76" s="474"/>
      <c r="Q76" s="474"/>
      <c r="R76" s="474"/>
      <c r="S76" s="474"/>
      <c r="T76" s="474"/>
      <c r="U76" s="474"/>
      <c r="V76" s="474"/>
      <c r="W76" s="474"/>
    </row>
    <row r="77" spans="1:23" s="477" customFormat="1" ht="12.75" customHeight="1">
      <c r="A77" s="1021" t="str">
        <f t="shared" ref="A77:A140" si="38">B77&amp;C77&amp;D77&amp;E77&amp;F77</f>
        <v>8110412911</v>
      </c>
      <c r="B77" s="1218">
        <v>8110</v>
      </c>
      <c r="C77" s="1219">
        <v>4129</v>
      </c>
      <c r="D77" s="1220">
        <v>1</v>
      </c>
      <c r="E77" s="1220">
        <v>1</v>
      </c>
      <c r="F77" s="1215"/>
      <c r="G77" s="1216" t="s">
        <v>464</v>
      </c>
      <c r="H77" s="1217">
        <f>H78</f>
        <v>0</v>
      </c>
      <c r="I77" s="1217">
        <f>I78</f>
        <v>0</v>
      </c>
      <c r="J77" s="1217">
        <f t="shared" si="4"/>
        <v>0</v>
      </c>
      <c r="K77" s="1217">
        <f t="shared" ref="K77:L77" si="39">K78</f>
        <v>0</v>
      </c>
      <c r="L77" s="1217">
        <f t="shared" si="39"/>
        <v>0</v>
      </c>
      <c r="M77" s="1226">
        <f t="shared" si="6"/>
        <v>0</v>
      </c>
      <c r="N77" s="1234">
        <f t="shared" si="10"/>
        <v>0</v>
      </c>
      <c r="P77" s="474"/>
      <c r="Q77" s="474"/>
      <c r="R77" s="474"/>
      <c r="S77" s="474"/>
      <c r="T77" s="474"/>
      <c r="U77" s="474"/>
      <c r="V77" s="474"/>
      <c r="W77" s="474"/>
    </row>
    <row r="78" spans="1:23" s="477" customFormat="1" ht="12.75" customHeight="1">
      <c r="A78" s="1021" t="str">
        <f t="shared" si="38"/>
        <v>81104129111</v>
      </c>
      <c r="B78" s="478">
        <v>8110</v>
      </c>
      <c r="C78" s="479">
        <v>4129</v>
      </c>
      <c r="D78" s="1168">
        <v>1</v>
      </c>
      <c r="E78" s="1168">
        <v>1</v>
      </c>
      <c r="F78" s="1168">
        <v>1</v>
      </c>
      <c r="G78" s="480" t="s">
        <v>464</v>
      </c>
      <c r="H78" s="482"/>
      <c r="I78" s="482"/>
      <c r="J78" s="482">
        <f t="shared" ref="J78:J141" si="40">H78+I78</f>
        <v>0</v>
      </c>
      <c r="K78" s="482"/>
      <c r="L78" s="482"/>
      <c r="M78" s="1228">
        <f t="shared" ref="M78:M141" si="41">IFERROR(L78/J78*100,0)</f>
        <v>0</v>
      </c>
      <c r="N78" s="1235">
        <f>L78-J78</f>
        <v>0</v>
      </c>
      <c r="P78" s="474"/>
      <c r="Q78" s="474"/>
      <c r="R78" s="474"/>
      <c r="S78" s="474"/>
      <c r="T78" s="474"/>
      <c r="U78" s="474"/>
      <c r="V78" s="474"/>
      <c r="W78" s="474"/>
    </row>
    <row r="79" spans="1:23" s="477" customFormat="1" ht="18" customHeight="1">
      <c r="A79" s="1021" t="str">
        <f t="shared" si="38"/>
        <v>Subtotal (12)</v>
      </c>
      <c r="B79" s="1025" t="s">
        <v>460</v>
      </c>
      <c r="C79" s="483"/>
      <c r="D79" s="1175"/>
      <c r="E79" s="1175"/>
      <c r="F79" s="1175"/>
      <c r="G79" s="480"/>
      <c r="H79" s="475">
        <f>+H75+H71+H67+H63+H59</f>
        <v>0</v>
      </c>
      <c r="I79" s="475">
        <f>+I75+I71+I67+I63+I59</f>
        <v>0</v>
      </c>
      <c r="J79" s="475">
        <f t="shared" si="40"/>
        <v>0</v>
      </c>
      <c r="K79" s="475">
        <f t="shared" ref="K79:L79" si="42">+K75+K71+K67+K63+K59</f>
        <v>0</v>
      </c>
      <c r="L79" s="475">
        <f t="shared" si="42"/>
        <v>0</v>
      </c>
      <c r="M79" s="1229">
        <f t="shared" si="41"/>
        <v>0</v>
      </c>
      <c r="N79" s="476">
        <f t="shared" si="10"/>
        <v>0</v>
      </c>
      <c r="P79" s="474"/>
      <c r="Q79" s="474"/>
      <c r="R79" s="474"/>
      <c r="S79" s="474"/>
      <c r="T79" s="474"/>
      <c r="U79" s="474"/>
      <c r="V79" s="474"/>
      <c r="W79" s="474"/>
    </row>
    <row r="80" spans="1:23" s="477" customFormat="1">
      <c r="A80" s="1021" t="str">
        <f t="shared" si="38"/>
        <v>81104130</v>
      </c>
      <c r="B80" s="1177">
        <v>8110</v>
      </c>
      <c r="C80" s="1178">
        <v>4130</v>
      </c>
      <c r="D80" s="1179"/>
      <c r="E80" s="1179"/>
      <c r="F80" s="1179"/>
      <c r="G80" s="1180" t="s">
        <v>373</v>
      </c>
      <c r="H80" s="1181">
        <f>+H81+H92</f>
        <v>0</v>
      </c>
      <c r="I80" s="1181">
        <f>+I81+I92</f>
        <v>0</v>
      </c>
      <c r="J80" s="1181">
        <f t="shared" si="40"/>
        <v>0</v>
      </c>
      <c r="K80" s="1181">
        <f t="shared" ref="K80:L80" si="43">+K81+K92</f>
        <v>0</v>
      </c>
      <c r="L80" s="1181">
        <f t="shared" si="43"/>
        <v>0</v>
      </c>
      <c r="M80" s="1223">
        <f t="shared" si="41"/>
        <v>0</v>
      </c>
      <c r="N80" s="1182">
        <f t="shared" si="10"/>
        <v>0</v>
      </c>
      <c r="P80" s="474"/>
      <c r="Q80" s="474"/>
      <c r="R80" s="474"/>
      <c r="S80" s="474"/>
      <c r="T80" s="474"/>
      <c r="U80" s="474"/>
      <c r="V80" s="474"/>
      <c r="W80" s="474"/>
    </row>
    <row r="81" spans="1:23" s="477" customFormat="1">
      <c r="A81" s="1021" t="str">
        <f t="shared" si="38"/>
        <v>81104131</v>
      </c>
      <c r="B81" s="1201">
        <v>8110</v>
      </c>
      <c r="C81" s="1202">
        <v>4131</v>
      </c>
      <c r="D81" s="1203"/>
      <c r="E81" s="1203"/>
      <c r="F81" s="1203"/>
      <c r="G81" s="1204" t="s">
        <v>1593</v>
      </c>
      <c r="H81" s="1205">
        <f>+H82</f>
        <v>0</v>
      </c>
      <c r="I81" s="1205">
        <f>+I82</f>
        <v>0</v>
      </c>
      <c r="J81" s="1205">
        <f t="shared" si="40"/>
        <v>0</v>
      </c>
      <c r="K81" s="1205">
        <f t="shared" ref="K81:L81" si="44">+K82</f>
        <v>0</v>
      </c>
      <c r="L81" s="1205">
        <f t="shared" si="44"/>
        <v>0</v>
      </c>
      <c r="M81" s="1224">
        <f t="shared" si="41"/>
        <v>0</v>
      </c>
      <c r="N81" s="1206">
        <f t="shared" si="10"/>
        <v>0</v>
      </c>
      <c r="P81" s="474"/>
      <c r="Q81" s="474"/>
      <c r="R81" s="474"/>
      <c r="S81" s="474"/>
      <c r="T81" s="474"/>
      <c r="U81" s="474"/>
      <c r="V81" s="474"/>
      <c r="W81" s="474"/>
    </row>
    <row r="82" spans="1:23" s="477" customFormat="1">
      <c r="A82" s="1021" t="str">
        <f t="shared" si="38"/>
        <v>811041311</v>
      </c>
      <c r="B82" s="1207">
        <v>8110</v>
      </c>
      <c r="C82" s="1208">
        <v>4131</v>
      </c>
      <c r="D82" s="1209">
        <v>1</v>
      </c>
      <c r="E82" s="1209"/>
      <c r="F82" s="1209"/>
      <c r="G82" s="1210" t="s">
        <v>1593</v>
      </c>
      <c r="H82" s="1211">
        <f>+H83+H87</f>
        <v>0</v>
      </c>
      <c r="I82" s="1211">
        <f>+I83+I87</f>
        <v>0</v>
      </c>
      <c r="J82" s="1211">
        <f t="shared" si="40"/>
        <v>0</v>
      </c>
      <c r="K82" s="1211">
        <f t="shared" ref="K82:L82" si="45">+K83+K87</f>
        <v>0</v>
      </c>
      <c r="L82" s="1211">
        <f t="shared" si="45"/>
        <v>0</v>
      </c>
      <c r="M82" s="1225">
        <f t="shared" si="41"/>
        <v>0</v>
      </c>
      <c r="N82" s="1212">
        <f t="shared" si="10"/>
        <v>0</v>
      </c>
      <c r="P82" s="474"/>
      <c r="Q82" s="474"/>
      <c r="R82" s="474"/>
      <c r="S82" s="474"/>
      <c r="T82" s="474"/>
      <c r="U82" s="474"/>
      <c r="V82" s="474"/>
      <c r="W82" s="474"/>
    </row>
    <row r="83" spans="1:23" s="477" customFormat="1" ht="12.75" customHeight="1">
      <c r="A83" s="1021" t="str">
        <f t="shared" si="38"/>
        <v>8110413111</v>
      </c>
      <c r="B83" s="1218">
        <v>8110</v>
      </c>
      <c r="C83" s="1219">
        <v>4131</v>
      </c>
      <c r="D83" s="1220">
        <v>1</v>
      </c>
      <c r="E83" s="1220">
        <v>1</v>
      </c>
      <c r="F83" s="1220"/>
      <c r="G83" s="1216" t="s">
        <v>1593</v>
      </c>
      <c r="H83" s="1217">
        <f>SUM(H84:H86)</f>
        <v>0</v>
      </c>
      <c r="I83" s="1217">
        <f>SUM(I84:I86)</f>
        <v>0</v>
      </c>
      <c r="J83" s="1217">
        <f t="shared" si="40"/>
        <v>0</v>
      </c>
      <c r="K83" s="1217">
        <f t="shared" ref="K83:L83" si="46">SUM(K84:K86)</f>
        <v>0</v>
      </c>
      <c r="L83" s="1217">
        <f t="shared" si="46"/>
        <v>0</v>
      </c>
      <c r="M83" s="1226">
        <f t="shared" si="41"/>
        <v>0</v>
      </c>
      <c r="N83" s="1234">
        <f t="shared" si="10"/>
        <v>0</v>
      </c>
      <c r="P83" s="474"/>
      <c r="Q83" s="474"/>
      <c r="R83" s="474"/>
      <c r="S83" s="474"/>
      <c r="T83" s="474"/>
      <c r="U83" s="474"/>
      <c r="V83" s="474"/>
      <c r="W83" s="474"/>
    </row>
    <row r="84" spans="1:23" s="477" customFormat="1">
      <c r="A84" s="1021" t="str">
        <f t="shared" si="38"/>
        <v>81104131111</v>
      </c>
      <c r="B84" s="478">
        <v>8110</v>
      </c>
      <c r="C84" s="479">
        <v>4131</v>
      </c>
      <c r="D84" s="1168">
        <v>1</v>
      </c>
      <c r="E84" s="1168">
        <v>1</v>
      </c>
      <c r="F84" s="1168">
        <v>1</v>
      </c>
      <c r="G84" s="480" t="s">
        <v>1594</v>
      </c>
      <c r="H84" s="482"/>
      <c r="I84" s="482"/>
      <c r="J84" s="482">
        <f t="shared" si="40"/>
        <v>0</v>
      </c>
      <c r="K84" s="482"/>
      <c r="L84" s="482"/>
      <c r="M84" s="1228">
        <f t="shared" si="41"/>
        <v>0</v>
      </c>
      <c r="N84" s="1236">
        <f t="shared" si="10"/>
        <v>0</v>
      </c>
      <c r="P84" s="474"/>
      <c r="Q84" s="474"/>
      <c r="R84" s="474"/>
      <c r="S84" s="474"/>
      <c r="T84" s="474"/>
      <c r="U84" s="474"/>
      <c r="V84" s="474"/>
      <c r="W84" s="474"/>
    </row>
    <row r="85" spans="1:23" s="477" customFormat="1">
      <c r="A85" s="1021" t="str">
        <f t="shared" si="38"/>
        <v>81104131112</v>
      </c>
      <c r="B85" s="478">
        <v>8110</v>
      </c>
      <c r="C85" s="479">
        <v>4131</v>
      </c>
      <c r="D85" s="1168">
        <v>1</v>
      </c>
      <c r="E85" s="1168">
        <v>1</v>
      </c>
      <c r="F85" s="1168">
        <v>2</v>
      </c>
      <c r="G85" s="480" t="s">
        <v>465</v>
      </c>
      <c r="H85" s="482"/>
      <c r="I85" s="482"/>
      <c r="J85" s="482">
        <f t="shared" si="40"/>
        <v>0</v>
      </c>
      <c r="K85" s="482"/>
      <c r="L85" s="482"/>
      <c r="M85" s="1228">
        <f t="shared" si="41"/>
        <v>0</v>
      </c>
      <c r="N85" s="1236">
        <f t="shared" si="10"/>
        <v>0</v>
      </c>
      <c r="P85" s="474"/>
      <c r="Q85" s="474"/>
      <c r="R85" s="474"/>
      <c r="S85" s="474"/>
      <c r="T85" s="474"/>
      <c r="U85" s="474"/>
      <c r="V85" s="474"/>
      <c r="W85" s="474"/>
    </row>
    <row r="86" spans="1:23" s="477" customFormat="1">
      <c r="A86" s="1021" t="str">
        <f t="shared" si="38"/>
        <v>81104131113</v>
      </c>
      <c r="B86" s="478">
        <v>8110</v>
      </c>
      <c r="C86" s="479">
        <v>4131</v>
      </c>
      <c r="D86" s="1168">
        <v>1</v>
      </c>
      <c r="E86" s="1168">
        <v>1</v>
      </c>
      <c r="F86" s="1168">
        <v>3</v>
      </c>
      <c r="G86" s="480" t="s">
        <v>466</v>
      </c>
      <c r="H86" s="482"/>
      <c r="I86" s="482"/>
      <c r="J86" s="482">
        <f t="shared" si="40"/>
        <v>0</v>
      </c>
      <c r="K86" s="482"/>
      <c r="L86" s="482"/>
      <c r="M86" s="1228">
        <f t="shared" si="41"/>
        <v>0</v>
      </c>
      <c r="N86" s="1236">
        <f t="shared" si="10"/>
        <v>0</v>
      </c>
      <c r="P86" s="474"/>
      <c r="Q86" s="474"/>
      <c r="R86" s="474"/>
      <c r="S86" s="474"/>
      <c r="T86" s="474"/>
      <c r="U86" s="474"/>
      <c r="V86" s="474"/>
      <c r="W86" s="474"/>
    </row>
    <row r="87" spans="1:23" s="477" customFormat="1" ht="12.75" customHeight="1">
      <c r="A87" s="1021" t="str">
        <f t="shared" si="38"/>
        <v>8110413112</v>
      </c>
      <c r="B87" s="1218">
        <v>8110</v>
      </c>
      <c r="C87" s="1219">
        <v>4131</v>
      </c>
      <c r="D87" s="1220">
        <v>1</v>
      </c>
      <c r="E87" s="1220">
        <v>2</v>
      </c>
      <c r="F87" s="1215"/>
      <c r="G87" s="1216" t="s">
        <v>1595</v>
      </c>
      <c r="H87" s="1217">
        <f>SUM(H88:H91)</f>
        <v>0</v>
      </c>
      <c r="I87" s="1217">
        <f>SUM(I88:I91)</f>
        <v>0</v>
      </c>
      <c r="J87" s="1217">
        <f t="shared" si="40"/>
        <v>0</v>
      </c>
      <c r="K87" s="1217">
        <f t="shared" ref="K87:L87" si="47">SUM(K88:K91)</f>
        <v>0</v>
      </c>
      <c r="L87" s="1217">
        <f t="shared" si="47"/>
        <v>0</v>
      </c>
      <c r="M87" s="1226">
        <f t="shared" si="41"/>
        <v>0</v>
      </c>
      <c r="N87" s="1234">
        <f t="shared" si="10"/>
        <v>0</v>
      </c>
      <c r="P87" s="474"/>
      <c r="Q87" s="474"/>
      <c r="R87" s="474"/>
      <c r="S87" s="474"/>
      <c r="T87" s="474"/>
      <c r="U87" s="474"/>
      <c r="V87" s="474"/>
      <c r="W87" s="474"/>
    </row>
    <row r="88" spans="1:23" s="477" customFormat="1">
      <c r="A88" s="1021" t="str">
        <f t="shared" si="38"/>
        <v>81104131121</v>
      </c>
      <c r="B88" s="478">
        <v>8110</v>
      </c>
      <c r="C88" s="479">
        <v>4131</v>
      </c>
      <c r="D88" s="1168">
        <v>1</v>
      </c>
      <c r="E88" s="1168">
        <v>2</v>
      </c>
      <c r="F88" s="1168">
        <v>1</v>
      </c>
      <c r="G88" s="480" t="s">
        <v>452</v>
      </c>
      <c r="H88" s="482"/>
      <c r="I88" s="482"/>
      <c r="J88" s="482">
        <f t="shared" si="40"/>
        <v>0</v>
      </c>
      <c r="K88" s="482"/>
      <c r="L88" s="482"/>
      <c r="M88" s="1228">
        <f t="shared" si="41"/>
        <v>0</v>
      </c>
      <c r="N88" s="1236">
        <f t="shared" si="10"/>
        <v>0</v>
      </c>
      <c r="P88" s="474"/>
      <c r="Q88" s="474"/>
      <c r="R88" s="474"/>
      <c r="S88" s="474"/>
      <c r="T88" s="474"/>
      <c r="U88" s="474"/>
      <c r="V88" s="474"/>
      <c r="W88" s="474"/>
    </row>
    <row r="89" spans="1:23" s="477" customFormat="1">
      <c r="A89" s="1021" t="str">
        <f t="shared" si="38"/>
        <v>81104131122</v>
      </c>
      <c r="B89" s="478">
        <v>8110</v>
      </c>
      <c r="C89" s="479">
        <v>4131</v>
      </c>
      <c r="D89" s="1168">
        <v>1</v>
      </c>
      <c r="E89" s="1168">
        <v>2</v>
      </c>
      <c r="F89" s="1168">
        <v>2</v>
      </c>
      <c r="G89" s="480" t="s">
        <v>453</v>
      </c>
      <c r="H89" s="482"/>
      <c r="I89" s="482"/>
      <c r="J89" s="482">
        <f t="shared" si="40"/>
        <v>0</v>
      </c>
      <c r="K89" s="482"/>
      <c r="L89" s="482"/>
      <c r="M89" s="1228">
        <f t="shared" si="41"/>
        <v>0</v>
      </c>
      <c r="N89" s="1236">
        <f t="shared" si="10"/>
        <v>0</v>
      </c>
      <c r="P89" s="474"/>
      <c r="Q89" s="474"/>
      <c r="R89" s="474"/>
      <c r="S89" s="474"/>
      <c r="T89" s="474"/>
      <c r="U89" s="474"/>
      <c r="V89" s="474"/>
      <c r="W89" s="474"/>
    </row>
    <row r="90" spans="1:23" s="477" customFormat="1">
      <c r="A90" s="1021" t="str">
        <f t="shared" si="38"/>
        <v>81104131123</v>
      </c>
      <c r="B90" s="478">
        <v>8110</v>
      </c>
      <c r="C90" s="479">
        <v>4131</v>
      </c>
      <c r="D90" s="1168">
        <v>1</v>
      </c>
      <c r="E90" s="1168">
        <v>2</v>
      </c>
      <c r="F90" s="1168">
        <v>3</v>
      </c>
      <c r="G90" s="480" t="s">
        <v>454</v>
      </c>
      <c r="H90" s="482"/>
      <c r="I90" s="482"/>
      <c r="J90" s="482">
        <f t="shared" si="40"/>
        <v>0</v>
      </c>
      <c r="K90" s="482"/>
      <c r="L90" s="482"/>
      <c r="M90" s="1228">
        <f t="shared" si="41"/>
        <v>0</v>
      </c>
      <c r="N90" s="1236">
        <f t="shared" si="10"/>
        <v>0</v>
      </c>
      <c r="P90" s="474"/>
      <c r="Q90" s="474"/>
      <c r="R90" s="474"/>
      <c r="S90" s="474"/>
      <c r="T90" s="474"/>
      <c r="U90" s="474"/>
      <c r="V90" s="474"/>
      <c r="W90" s="474"/>
    </row>
    <row r="91" spans="1:23" s="477" customFormat="1">
      <c r="A91" s="1021" t="str">
        <f t="shared" si="38"/>
        <v>81104131124</v>
      </c>
      <c r="B91" s="478">
        <v>8110</v>
      </c>
      <c r="C91" s="479">
        <v>4131</v>
      </c>
      <c r="D91" s="1168">
        <v>1</v>
      </c>
      <c r="E91" s="1168">
        <v>2</v>
      </c>
      <c r="F91" s="1168">
        <v>4</v>
      </c>
      <c r="G91" s="480" t="s">
        <v>467</v>
      </c>
      <c r="H91" s="482"/>
      <c r="I91" s="482"/>
      <c r="J91" s="482">
        <f t="shared" si="40"/>
        <v>0</v>
      </c>
      <c r="K91" s="482"/>
      <c r="L91" s="482"/>
      <c r="M91" s="1228">
        <f t="shared" si="41"/>
        <v>0</v>
      </c>
      <c r="N91" s="1236">
        <f t="shared" si="10"/>
        <v>0</v>
      </c>
      <c r="P91" s="474"/>
      <c r="Q91" s="474"/>
      <c r="R91" s="474"/>
      <c r="S91" s="474"/>
      <c r="T91" s="474"/>
      <c r="U91" s="474"/>
      <c r="V91" s="474"/>
      <c r="W91" s="474"/>
    </row>
    <row r="92" spans="1:23" s="477" customFormat="1" ht="24" customHeight="1">
      <c r="A92" s="1021" t="str">
        <f t="shared" si="38"/>
        <v>81104132</v>
      </c>
      <c r="B92" s="1201">
        <v>8110</v>
      </c>
      <c r="C92" s="1202">
        <v>4132</v>
      </c>
      <c r="D92" s="1203"/>
      <c r="E92" s="1203"/>
      <c r="F92" s="1203"/>
      <c r="G92" s="1204" t="s">
        <v>1596</v>
      </c>
      <c r="H92" s="1205">
        <f>SUM(H93)</f>
        <v>0</v>
      </c>
      <c r="I92" s="1205">
        <f>SUM(I93)</f>
        <v>0</v>
      </c>
      <c r="J92" s="1205">
        <f t="shared" si="40"/>
        <v>0</v>
      </c>
      <c r="K92" s="1205">
        <f t="shared" ref="K92:L93" si="48">SUM(K93)</f>
        <v>0</v>
      </c>
      <c r="L92" s="1205">
        <f t="shared" si="48"/>
        <v>0</v>
      </c>
      <c r="M92" s="1224">
        <f t="shared" si="41"/>
        <v>0</v>
      </c>
      <c r="N92" s="1206">
        <f t="shared" ref="N92:N100" si="49">L92-J92</f>
        <v>0</v>
      </c>
      <c r="P92" s="474"/>
      <c r="Q92" s="474"/>
      <c r="R92" s="474"/>
      <c r="S92" s="474"/>
      <c r="T92" s="474"/>
      <c r="U92" s="474"/>
      <c r="V92" s="474"/>
      <c r="W92" s="474"/>
    </row>
    <row r="93" spans="1:23" s="477" customFormat="1" ht="24" customHeight="1">
      <c r="A93" s="1021" t="str">
        <f t="shared" si="38"/>
        <v>811041321</v>
      </c>
      <c r="B93" s="1207">
        <v>8110</v>
      </c>
      <c r="C93" s="1208">
        <v>4132</v>
      </c>
      <c r="D93" s="1209">
        <v>1</v>
      </c>
      <c r="E93" s="1209"/>
      <c r="F93" s="1209"/>
      <c r="G93" s="1210" t="s">
        <v>1596</v>
      </c>
      <c r="H93" s="1211">
        <f>SUM(H94)</f>
        <v>0</v>
      </c>
      <c r="I93" s="1211">
        <f>SUM(I94)</f>
        <v>0</v>
      </c>
      <c r="J93" s="1211">
        <f t="shared" si="40"/>
        <v>0</v>
      </c>
      <c r="K93" s="1211">
        <f t="shared" si="48"/>
        <v>0</v>
      </c>
      <c r="L93" s="1211">
        <f t="shared" si="48"/>
        <v>0</v>
      </c>
      <c r="M93" s="1225">
        <f t="shared" si="41"/>
        <v>0</v>
      </c>
      <c r="N93" s="1212">
        <f t="shared" si="49"/>
        <v>0</v>
      </c>
      <c r="P93" s="474"/>
      <c r="Q93" s="474"/>
      <c r="R93" s="474"/>
      <c r="S93" s="474"/>
      <c r="T93" s="474"/>
      <c r="U93" s="474"/>
      <c r="V93" s="474"/>
      <c r="W93" s="474"/>
    </row>
    <row r="94" spans="1:23" s="477" customFormat="1" ht="24" customHeight="1">
      <c r="A94" s="1021" t="str">
        <f t="shared" si="38"/>
        <v>8110413211</v>
      </c>
      <c r="B94" s="1218">
        <v>8110</v>
      </c>
      <c r="C94" s="1219">
        <v>4132</v>
      </c>
      <c r="D94" s="1220">
        <v>1</v>
      </c>
      <c r="E94" s="1220">
        <v>1</v>
      </c>
      <c r="F94" s="1220"/>
      <c r="G94" s="1216" t="s">
        <v>1596</v>
      </c>
      <c r="H94" s="1217">
        <f>SUM(H95:H95)</f>
        <v>0</v>
      </c>
      <c r="I94" s="1217">
        <f>SUM(I95:I95)</f>
        <v>0</v>
      </c>
      <c r="J94" s="1217">
        <f t="shared" si="40"/>
        <v>0</v>
      </c>
      <c r="K94" s="1217">
        <f t="shared" ref="K94:L94" si="50">SUM(K95:K95)</f>
        <v>0</v>
      </c>
      <c r="L94" s="1217">
        <f t="shared" si="50"/>
        <v>0</v>
      </c>
      <c r="M94" s="1226">
        <f t="shared" si="41"/>
        <v>0</v>
      </c>
      <c r="N94" s="1234">
        <f t="shared" si="49"/>
        <v>0</v>
      </c>
      <c r="P94" s="474"/>
      <c r="Q94" s="474"/>
      <c r="R94" s="474"/>
      <c r="S94" s="474"/>
      <c r="T94" s="474"/>
      <c r="U94" s="474"/>
      <c r="V94" s="474"/>
      <c r="W94" s="474"/>
    </row>
    <row r="95" spans="1:23" s="477" customFormat="1" ht="30.75" customHeight="1">
      <c r="A95" s="1021" t="str">
        <f t="shared" si="38"/>
        <v>81104132111</v>
      </c>
      <c r="B95" s="478">
        <v>8110</v>
      </c>
      <c r="C95" s="479">
        <v>4132</v>
      </c>
      <c r="D95" s="1168">
        <v>1</v>
      </c>
      <c r="E95" s="1168">
        <v>1</v>
      </c>
      <c r="F95" s="1168">
        <v>1</v>
      </c>
      <c r="G95" s="480" t="s">
        <v>1596</v>
      </c>
      <c r="H95" s="482"/>
      <c r="I95" s="482"/>
      <c r="J95" s="482">
        <f t="shared" si="40"/>
        <v>0</v>
      </c>
      <c r="K95" s="482"/>
      <c r="L95" s="482"/>
      <c r="M95" s="1228">
        <f t="shared" si="41"/>
        <v>0</v>
      </c>
      <c r="N95" s="1236">
        <f t="shared" si="49"/>
        <v>0</v>
      </c>
      <c r="P95" s="474"/>
      <c r="Q95" s="474"/>
      <c r="R95" s="474"/>
      <c r="S95" s="474"/>
      <c r="T95" s="474"/>
      <c r="U95" s="474"/>
      <c r="V95" s="474"/>
      <c r="W95" s="474"/>
    </row>
    <row r="96" spans="1:23" s="477" customFormat="1">
      <c r="A96" s="1021" t="str">
        <f t="shared" si="38"/>
        <v>Subtotal (12)</v>
      </c>
      <c r="B96" s="1025" t="s">
        <v>460</v>
      </c>
      <c r="C96" s="483"/>
      <c r="D96" s="1175"/>
      <c r="E96" s="1175"/>
      <c r="F96" s="1175"/>
      <c r="G96" s="484"/>
      <c r="H96" s="475">
        <f>+H92+H81</f>
        <v>0</v>
      </c>
      <c r="I96" s="475">
        <f>+I92+I81</f>
        <v>0</v>
      </c>
      <c r="J96" s="475">
        <f t="shared" si="40"/>
        <v>0</v>
      </c>
      <c r="K96" s="475">
        <f t="shared" ref="K96:L96" si="51">+K92+K81</f>
        <v>0</v>
      </c>
      <c r="L96" s="475">
        <f t="shared" si="51"/>
        <v>0</v>
      </c>
      <c r="M96" s="1229">
        <f t="shared" si="41"/>
        <v>0</v>
      </c>
      <c r="N96" s="476">
        <f t="shared" si="49"/>
        <v>0</v>
      </c>
      <c r="P96" s="474"/>
      <c r="Q96" s="474"/>
      <c r="R96" s="474"/>
      <c r="S96" s="474"/>
      <c r="T96" s="474"/>
      <c r="U96" s="474"/>
      <c r="V96" s="474"/>
      <c r="W96" s="474"/>
    </row>
    <row r="97" spans="1:23" s="477" customFormat="1">
      <c r="A97" s="1021" t="str">
        <f t="shared" si="38"/>
        <v>81104140</v>
      </c>
      <c r="B97" s="1177">
        <v>8110</v>
      </c>
      <c r="C97" s="1178">
        <v>4140</v>
      </c>
      <c r="D97" s="1179"/>
      <c r="E97" s="1179"/>
      <c r="F97" s="1179"/>
      <c r="G97" s="1180" t="s">
        <v>34</v>
      </c>
      <c r="H97" s="1181">
        <f>+H98+H103+H158+H169+H165</f>
        <v>0</v>
      </c>
      <c r="I97" s="1181">
        <f>+I98+I103+I158+I169+I165</f>
        <v>0</v>
      </c>
      <c r="J97" s="1181">
        <f t="shared" si="40"/>
        <v>0</v>
      </c>
      <c r="K97" s="1181">
        <f t="shared" ref="K97:L97" si="52">+K98+K103+K158+K169+K165</f>
        <v>0</v>
      </c>
      <c r="L97" s="1181">
        <f t="shared" si="52"/>
        <v>0</v>
      </c>
      <c r="M97" s="1223">
        <f t="shared" si="41"/>
        <v>0</v>
      </c>
      <c r="N97" s="1182">
        <f t="shared" si="49"/>
        <v>0</v>
      </c>
      <c r="P97" s="474"/>
      <c r="Q97" s="474"/>
      <c r="R97" s="474"/>
      <c r="S97" s="474"/>
      <c r="T97" s="474"/>
      <c r="U97" s="474"/>
      <c r="V97" s="474"/>
      <c r="W97" s="474"/>
    </row>
    <row r="98" spans="1:23" s="477" customFormat="1" ht="24" customHeight="1">
      <c r="A98" s="1021" t="str">
        <f t="shared" si="38"/>
        <v>81104141</v>
      </c>
      <c r="B98" s="1201">
        <v>8110</v>
      </c>
      <c r="C98" s="1202">
        <v>4141</v>
      </c>
      <c r="D98" s="1203"/>
      <c r="E98" s="1203"/>
      <c r="F98" s="1203"/>
      <c r="G98" s="1204" t="s">
        <v>468</v>
      </c>
      <c r="H98" s="1205">
        <f>SUM(H99)</f>
        <v>0</v>
      </c>
      <c r="I98" s="1205">
        <f>SUM(I99)</f>
        <v>0</v>
      </c>
      <c r="J98" s="1205">
        <f t="shared" si="40"/>
        <v>0</v>
      </c>
      <c r="K98" s="1205">
        <f t="shared" ref="K98:L99" si="53">SUM(K99)</f>
        <v>0</v>
      </c>
      <c r="L98" s="1205">
        <f t="shared" si="53"/>
        <v>0</v>
      </c>
      <c r="M98" s="1224">
        <f t="shared" si="41"/>
        <v>0</v>
      </c>
      <c r="N98" s="1206">
        <f t="shared" si="49"/>
        <v>0</v>
      </c>
      <c r="P98" s="474"/>
      <c r="Q98" s="474"/>
      <c r="R98" s="474"/>
      <c r="S98" s="474"/>
      <c r="T98" s="474"/>
      <c r="U98" s="474"/>
      <c r="V98" s="474"/>
      <c r="W98" s="474"/>
    </row>
    <row r="99" spans="1:23" s="477" customFormat="1" ht="24" customHeight="1">
      <c r="A99" s="1021" t="str">
        <f t="shared" si="38"/>
        <v>811041411</v>
      </c>
      <c r="B99" s="1207">
        <v>8110</v>
      </c>
      <c r="C99" s="1208">
        <v>4141</v>
      </c>
      <c r="D99" s="1209">
        <v>1</v>
      </c>
      <c r="E99" s="1209"/>
      <c r="F99" s="1209"/>
      <c r="G99" s="1210" t="s">
        <v>468</v>
      </c>
      <c r="H99" s="1211">
        <f>SUM(H100)</f>
        <v>0</v>
      </c>
      <c r="I99" s="1211">
        <f>SUM(I100)</f>
        <v>0</v>
      </c>
      <c r="J99" s="1211">
        <f t="shared" si="40"/>
        <v>0</v>
      </c>
      <c r="K99" s="1211">
        <f t="shared" si="53"/>
        <v>0</v>
      </c>
      <c r="L99" s="1211">
        <f t="shared" si="53"/>
        <v>0</v>
      </c>
      <c r="M99" s="1225">
        <f t="shared" si="41"/>
        <v>0</v>
      </c>
      <c r="N99" s="1212">
        <f t="shared" si="49"/>
        <v>0</v>
      </c>
      <c r="P99" s="474"/>
      <c r="Q99" s="474"/>
      <c r="R99" s="474"/>
      <c r="S99" s="474"/>
      <c r="T99" s="474"/>
      <c r="U99" s="474"/>
      <c r="V99" s="474"/>
      <c r="W99" s="474"/>
    </row>
    <row r="100" spans="1:23" s="477" customFormat="1" ht="24" customHeight="1">
      <c r="A100" s="1021" t="str">
        <f t="shared" si="38"/>
        <v>8110414111</v>
      </c>
      <c r="B100" s="1218">
        <v>8110</v>
      </c>
      <c r="C100" s="1219">
        <v>4141</v>
      </c>
      <c r="D100" s="1220">
        <v>1</v>
      </c>
      <c r="E100" s="1220">
        <v>1</v>
      </c>
      <c r="F100" s="1220"/>
      <c r="G100" s="1216" t="s">
        <v>468</v>
      </c>
      <c r="H100" s="1217">
        <f>SUM(H101:H102)</f>
        <v>0</v>
      </c>
      <c r="I100" s="1217">
        <f>SUM(I101:I102)</f>
        <v>0</v>
      </c>
      <c r="J100" s="1217">
        <f t="shared" si="40"/>
        <v>0</v>
      </c>
      <c r="K100" s="1217">
        <f t="shared" ref="K100:L100" si="54">SUM(K101:K102)</f>
        <v>0</v>
      </c>
      <c r="L100" s="1217">
        <f t="shared" si="54"/>
        <v>0</v>
      </c>
      <c r="M100" s="1226">
        <f t="shared" si="41"/>
        <v>0</v>
      </c>
      <c r="N100" s="1234">
        <f t="shared" si="49"/>
        <v>0</v>
      </c>
      <c r="P100" s="474"/>
      <c r="Q100" s="474"/>
      <c r="R100" s="474"/>
      <c r="S100" s="474"/>
      <c r="T100" s="474"/>
      <c r="U100" s="474"/>
      <c r="V100" s="474"/>
      <c r="W100" s="474"/>
    </row>
    <row r="101" spans="1:23" s="477" customFormat="1" ht="21" customHeight="1">
      <c r="A101" s="1021" t="str">
        <f t="shared" si="38"/>
        <v>81104141111</v>
      </c>
      <c r="B101" s="478">
        <v>8110</v>
      </c>
      <c r="C101" s="479">
        <v>4141</v>
      </c>
      <c r="D101" s="1168">
        <v>1</v>
      </c>
      <c r="E101" s="1168">
        <v>1</v>
      </c>
      <c r="F101" s="1168">
        <v>1</v>
      </c>
      <c r="G101" s="480" t="s">
        <v>1597</v>
      </c>
      <c r="H101" s="482"/>
      <c r="I101" s="482"/>
      <c r="J101" s="482">
        <f t="shared" si="40"/>
        <v>0</v>
      </c>
      <c r="K101" s="482"/>
      <c r="L101" s="482"/>
      <c r="M101" s="1228">
        <f t="shared" si="41"/>
        <v>0</v>
      </c>
      <c r="N101" s="1236">
        <f t="shared" ref="N101:N181" si="55">L101-J101</f>
        <v>0</v>
      </c>
      <c r="P101" s="474"/>
      <c r="Q101" s="474"/>
      <c r="R101" s="474"/>
      <c r="S101" s="474"/>
      <c r="T101" s="474"/>
      <c r="U101" s="474"/>
      <c r="V101" s="474"/>
      <c r="W101" s="474"/>
    </row>
    <row r="102" spans="1:23" s="477" customFormat="1">
      <c r="A102" s="1021" t="str">
        <f t="shared" si="38"/>
        <v>81104141112</v>
      </c>
      <c r="B102" s="478">
        <v>8110</v>
      </c>
      <c r="C102" s="479">
        <v>4141</v>
      </c>
      <c r="D102" s="1168">
        <v>1</v>
      </c>
      <c r="E102" s="1168">
        <v>1</v>
      </c>
      <c r="F102" s="1168">
        <v>2</v>
      </c>
      <c r="G102" s="480" t="s">
        <v>1598</v>
      </c>
      <c r="H102" s="482"/>
      <c r="I102" s="482"/>
      <c r="J102" s="482">
        <f t="shared" si="40"/>
        <v>0</v>
      </c>
      <c r="K102" s="482"/>
      <c r="L102" s="482"/>
      <c r="M102" s="1228">
        <f t="shared" si="41"/>
        <v>0</v>
      </c>
      <c r="N102" s="1236">
        <f t="shared" si="55"/>
        <v>0</v>
      </c>
      <c r="P102" s="474"/>
      <c r="Q102" s="474"/>
      <c r="R102" s="474"/>
      <c r="S102" s="474"/>
      <c r="T102" s="474"/>
      <c r="U102" s="474"/>
      <c r="V102" s="474"/>
      <c r="W102" s="474"/>
    </row>
    <row r="103" spans="1:23" s="477" customFormat="1" ht="13.5" customHeight="1">
      <c r="A103" s="1021" t="str">
        <f t="shared" si="38"/>
        <v>81104143</v>
      </c>
      <c r="B103" s="1201">
        <v>8110</v>
      </c>
      <c r="C103" s="1202">
        <v>4143</v>
      </c>
      <c r="D103" s="1203"/>
      <c r="E103" s="1203"/>
      <c r="F103" s="1203"/>
      <c r="G103" s="1204" t="s">
        <v>469</v>
      </c>
      <c r="H103" s="1205">
        <f>+H104+H125+H128+H131+H134+H137+H140+H143+H146+H149+H152+H155</f>
        <v>0</v>
      </c>
      <c r="I103" s="1205">
        <f>+I104+I125+I128+I131+I134+I137+I140+I143+I146+I149+I152+I155</f>
        <v>0</v>
      </c>
      <c r="J103" s="1205">
        <f t="shared" si="40"/>
        <v>0</v>
      </c>
      <c r="K103" s="1205">
        <f t="shared" ref="K103:L103" si="56">+K104+K125+K128+K131+K134+K137+K140+K143+K146+K149+K152+K155</f>
        <v>0</v>
      </c>
      <c r="L103" s="1205">
        <f t="shared" si="56"/>
        <v>0</v>
      </c>
      <c r="M103" s="1224">
        <f t="shared" si="41"/>
        <v>0</v>
      </c>
      <c r="N103" s="1206">
        <f t="shared" si="55"/>
        <v>0</v>
      </c>
      <c r="P103" s="474"/>
      <c r="Q103" s="474"/>
      <c r="R103" s="474"/>
      <c r="S103" s="474"/>
      <c r="T103" s="474"/>
      <c r="U103" s="474"/>
      <c r="V103" s="474"/>
      <c r="W103" s="474"/>
    </row>
    <row r="104" spans="1:23" s="477" customFormat="1" ht="24" customHeight="1">
      <c r="A104" s="1021" t="str">
        <f t="shared" si="38"/>
        <v>811041431</v>
      </c>
      <c r="B104" s="1207">
        <v>8110</v>
      </c>
      <c r="C104" s="1208">
        <v>4143</v>
      </c>
      <c r="D104" s="1209">
        <v>1</v>
      </c>
      <c r="E104" s="1209"/>
      <c r="F104" s="1209"/>
      <c r="G104" s="1210" t="s">
        <v>1885</v>
      </c>
      <c r="H104" s="1211">
        <f>SUM(H105)</f>
        <v>0</v>
      </c>
      <c r="I104" s="1211">
        <f>SUM(I105)</f>
        <v>0</v>
      </c>
      <c r="J104" s="1211">
        <f t="shared" si="40"/>
        <v>0</v>
      </c>
      <c r="K104" s="1211">
        <f t="shared" ref="K104:L104" si="57">SUM(K105)</f>
        <v>0</v>
      </c>
      <c r="L104" s="1211">
        <f t="shared" si="57"/>
        <v>0</v>
      </c>
      <c r="M104" s="1225">
        <f t="shared" si="41"/>
        <v>0</v>
      </c>
      <c r="N104" s="1212">
        <f t="shared" si="55"/>
        <v>0</v>
      </c>
      <c r="P104" s="474"/>
      <c r="Q104" s="474"/>
      <c r="R104" s="474"/>
      <c r="S104" s="474"/>
      <c r="T104" s="474"/>
      <c r="U104" s="474"/>
      <c r="V104" s="474"/>
      <c r="W104" s="474"/>
    </row>
    <row r="105" spans="1:23" s="477" customFormat="1" ht="17.25" customHeight="1">
      <c r="A105" s="1021" t="str">
        <f t="shared" si="38"/>
        <v>8110414311</v>
      </c>
      <c r="B105" s="1218">
        <v>8110</v>
      </c>
      <c r="C105" s="1219">
        <v>4143</v>
      </c>
      <c r="D105" s="1220">
        <v>1</v>
      </c>
      <c r="E105" s="1220">
        <v>1</v>
      </c>
      <c r="F105" s="1220"/>
      <c r="G105" s="1216" t="s">
        <v>469</v>
      </c>
      <c r="H105" s="1217">
        <f>SUM(H106:H124)</f>
        <v>0</v>
      </c>
      <c r="I105" s="1217">
        <f>SUM(I106:I124)</f>
        <v>0</v>
      </c>
      <c r="J105" s="1217">
        <f t="shared" si="40"/>
        <v>0</v>
      </c>
      <c r="K105" s="1217">
        <f t="shared" ref="K105:L105" si="58">SUM(K106:K124)</f>
        <v>0</v>
      </c>
      <c r="L105" s="1217">
        <f t="shared" si="58"/>
        <v>0</v>
      </c>
      <c r="M105" s="1226">
        <f t="shared" si="41"/>
        <v>0</v>
      </c>
      <c r="N105" s="1234">
        <f t="shared" si="55"/>
        <v>0</v>
      </c>
      <c r="P105" s="474"/>
      <c r="Q105" s="474"/>
      <c r="R105" s="474"/>
      <c r="S105" s="474"/>
      <c r="T105" s="474"/>
      <c r="U105" s="474"/>
      <c r="V105" s="474"/>
      <c r="W105" s="474"/>
    </row>
    <row r="106" spans="1:23" s="477" customFormat="1">
      <c r="A106" s="1021" t="str">
        <f t="shared" si="38"/>
        <v>81104143111</v>
      </c>
      <c r="B106" s="478">
        <v>8110</v>
      </c>
      <c r="C106" s="479">
        <v>4143</v>
      </c>
      <c r="D106" s="1168">
        <v>1</v>
      </c>
      <c r="E106" s="1168">
        <v>1</v>
      </c>
      <c r="F106" s="1168">
        <v>1</v>
      </c>
      <c r="G106" s="480" t="s">
        <v>470</v>
      </c>
      <c r="H106" s="481"/>
      <c r="I106" s="481"/>
      <c r="J106" s="481">
        <f t="shared" si="40"/>
        <v>0</v>
      </c>
      <c r="K106" s="481"/>
      <c r="L106" s="481"/>
      <c r="M106" s="1227">
        <f t="shared" si="41"/>
        <v>0</v>
      </c>
      <c r="N106" s="1235">
        <f t="shared" si="55"/>
        <v>0</v>
      </c>
      <c r="P106" s="474"/>
      <c r="Q106" s="474"/>
      <c r="R106" s="474"/>
      <c r="S106" s="474"/>
      <c r="T106" s="474"/>
      <c r="U106" s="474"/>
      <c r="V106" s="474"/>
      <c r="W106" s="474"/>
    </row>
    <row r="107" spans="1:23" s="477" customFormat="1" ht="21.75" customHeight="1">
      <c r="A107" s="1021" t="str">
        <f t="shared" si="38"/>
        <v>81104143112</v>
      </c>
      <c r="B107" s="478">
        <v>8110</v>
      </c>
      <c r="C107" s="479">
        <v>4143</v>
      </c>
      <c r="D107" s="1168">
        <v>1</v>
      </c>
      <c r="E107" s="1168">
        <v>1</v>
      </c>
      <c r="F107" s="1168">
        <v>2</v>
      </c>
      <c r="G107" s="480" t="s">
        <v>471</v>
      </c>
      <c r="H107" s="481"/>
      <c r="I107" s="481"/>
      <c r="J107" s="481">
        <f t="shared" si="40"/>
        <v>0</v>
      </c>
      <c r="K107" s="481"/>
      <c r="L107" s="481"/>
      <c r="M107" s="1227">
        <f t="shared" si="41"/>
        <v>0</v>
      </c>
      <c r="N107" s="1235">
        <f t="shared" si="55"/>
        <v>0</v>
      </c>
      <c r="P107" s="474"/>
      <c r="Q107" s="474"/>
      <c r="R107" s="474"/>
      <c r="S107" s="474"/>
      <c r="T107" s="474"/>
      <c r="U107" s="474"/>
      <c r="V107" s="474"/>
      <c r="W107" s="474"/>
    </row>
    <row r="108" spans="1:23" s="477" customFormat="1">
      <c r="A108" s="1021" t="str">
        <f t="shared" si="38"/>
        <v>81104143113</v>
      </c>
      <c r="B108" s="478">
        <v>8110</v>
      </c>
      <c r="C108" s="479">
        <v>4143</v>
      </c>
      <c r="D108" s="1168">
        <v>1</v>
      </c>
      <c r="E108" s="1168">
        <v>1</v>
      </c>
      <c r="F108" s="1168">
        <v>3</v>
      </c>
      <c r="G108" s="480" t="s">
        <v>472</v>
      </c>
      <c r="H108" s="481"/>
      <c r="I108" s="481"/>
      <c r="J108" s="481">
        <f t="shared" si="40"/>
        <v>0</v>
      </c>
      <c r="K108" s="481"/>
      <c r="L108" s="481"/>
      <c r="M108" s="1227">
        <f t="shared" si="41"/>
        <v>0</v>
      </c>
      <c r="N108" s="1235">
        <f t="shared" si="55"/>
        <v>0</v>
      </c>
      <c r="P108" s="474"/>
      <c r="Q108" s="474"/>
      <c r="R108" s="474"/>
      <c r="S108" s="474"/>
      <c r="T108" s="474"/>
      <c r="U108" s="474"/>
      <c r="V108" s="474"/>
      <c r="W108" s="474"/>
    </row>
    <row r="109" spans="1:23" s="477" customFormat="1">
      <c r="A109" s="1021" t="str">
        <f t="shared" si="38"/>
        <v>81104143114</v>
      </c>
      <c r="B109" s="478">
        <v>8110</v>
      </c>
      <c r="C109" s="479">
        <v>4143</v>
      </c>
      <c r="D109" s="1168">
        <v>1</v>
      </c>
      <c r="E109" s="1168">
        <v>1</v>
      </c>
      <c r="F109" s="1168">
        <v>4</v>
      </c>
      <c r="G109" s="480" t="s">
        <v>473</v>
      </c>
      <c r="H109" s="481"/>
      <c r="I109" s="481"/>
      <c r="J109" s="481">
        <f t="shared" si="40"/>
        <v>0</v>
      </c>
      <c r="K109" s="481"/>
      <c r="L109" s="481"/>
      <c r="M109" s="1227">
        <f t="shared" si="41"/>
        <v>0</v>
      </c>
      <c r="N109" s="1235">
        <f t="shared" si="55"/>
        <v>0</v>
      </c>
      <c r="P109" s="474"/>
      <c r="Q109" s="474"/>
      <c r="R109" s="474"/>
      <c r="S109" s="474"/>
      <c r="T109" s="474"/>
      <c r="U109" s="474"/>
      <c r="V109" s="474"/>
      <c r="W109" s="474"/>
    </row>
    <row r="110" spans="1:23" s="477" customFormat="1">
      <c r="A110" s="1021" t="str">
        <f t="shared" si="38"/>
        <v>81104143115</v>
      </c>
      <c r="B110" s="478">
        <v>8110</v>
      </c>
      <c r="C110" s="479">
        <v>4143</v>
      </c>
      <c r="D110" s="1168">
        <v>1</v>
      </c>
      <c r="E110" s="1168">
        <v>1</v>
      </c>
      <c r="F110" s="1168">
        <v>5</v>
      </c>
      <c r="G110" s="480" t="s">
        <v>474</v>
      </c>
      <c r="H110" s="481"/>
      <c r="I110" s="481"/>
      <c r="J110" s="481">
        <f t="shared" si="40"/>
        <v>0</v>
      </c>
      <c r="K110" s="481"/>
      <c r="L110" s="481"/>
      <c r="M110" s="1227">
        <f t="shared" si="41"/>
        <v>0</v>
      </c>
      <c r="N110" s="1235">
        <f t="shared" si="55"/>
        <v>0</v>
      </c>
      <c r="P110" s="474"/>
      <c r="Q110" s="474"/>
      <c r="R110" s="474"/>
      <c r="S110" s="474"/>
      <c r="T110" s="474"/>
      <c r="U110" s="474"/>
      <c r="V110" s="474"/>
      <c r="W110" s="474"/>
    </row>
    <row r="111" spans="1:23" s="477" customFormat="1" ht="21.75" customHeight="1">
      <c r="A111" s="1021" t="str">
        <f t="shared" si="38"/>
        <v>81104143116</v>
      </c>
      <c r="B111" s="478">
        <v>8110</v>
      </c>
      <c r="C111" s="479">
        <v>4143</v>
      </c>
      <c r="D111" s="1168">
        <v>1</v>
      </c>
      <c r="E111" s="1168">
        <v>1</v>
      </c>
      <c r="F111" s="1168">
        <v>6</v>
      </c>
      <c r="G111" s="480" t="s">
        <v>475</v>
      </c>
      <c r="H111" s="481"/>
      <c r="I111" s="481"/>
      <c r="J111" s="481">
        <f t="shared" si="40"/>
        <v>0</v>
      </c>
      <c r="K111" s="481"/>
      <c r="L111" s="481"/>
      <c r="M111" s="1227">
        <f t="shared" si="41"/>
        <v>0</v>
      </c>
      <c r="N111" s="1235">
        <f t="shared" si="55"/>
        <v>0</v>
      </c>
      <c r="P111" s="474"/>
      <c r="Q111" s="474"/>
      <c r="R111" s="474"/>
      <c r="S111" s="474"/>
      <c r="T111" s="474"/>
      <c r="U111" s="474"/>
      <c r="V111" s="474"/>
      <c r="W111" s="474"/>
    </row>
    <row r="112" spans="1:23" s="477" customFormat="1" ht="21" customHeight="1">
      <c r="A112" s="1021" t="str">
        <f t="shared" si="38"/>
        <v>81104143117</v>
      </c>
      <c r="B112" s="478">
        <v>8110</v>
      </c>
      <c r="C112" s="479">
        <v>4143</v>
      </c>
      <c r="D112" s="1168">
        <v>1</v>
      </c>
      <c r="E112" s="1168">
        <v>1</v>
      </c>
      <c r="F112" s="1168">
        <v>7</v>
      </c>
      <c r="G112" s="480" t="s">
        <v>476</v>
      </c>
      <c r="H112" s="481"/>
      <c r="I112" s="481"/>
      <c r="J112" s="481">
        <f t="shared" si="40"/>
        <v>0</v>
      </c>
      <c r="K112" s="481"/>
      <c r="L112" s="481"/>
      <c r="M112" s="1227">
        <f t="shared" si="41"/>
        <v>0</v>
      </c>
      <c r="N112" s="1235">
        <f t="shared" si="55"/>
        <v>0</v>
      </c>
      <c r="P112" s="474"/>
      <c r="Q112" s="474"/>
      <c r="R112" s="474"/>
      <c r="S112" s="474"/>
      <c r="T112" s="474"/>
      <c r="U112" s="474"/>
      <c r="V112" s="474"/>
      <c r="W112" s="474"/>
    </row>
    <row r="113" spans="1:23" s="477" customFormat="1" ht="18">
      <c r="A113" s="1021" t="str">
        <f t="shared" si="38"/>
        <v>81104143118</v>
      </c>
      <c r="B113" s="478">
        <v>8110</v>
      </c>
      <c r="C113" s="479">
        <v>4143</v>
      </c>
      <c r="D113" s="1168">
        <v>1</v>
      </c>
      <c r="E113" s="1168">
        <v>1</v>
      </c>
      <c r="F113" s="1168">
        <v>8</v>
      </c>
      <c r="G113" s="480" t="s">
        <v>1886</v>
      </c>
      <c r="H113" s="481"/>
      <c r="I113" s="481"/>
      <c r="J113" s="481">
        <f t="shared" si="40"/>
        <v>0</v>
      </c>
      <c r="K113" s="481"/>
      <c r="L113" s="481"/>
      <c r="M113" s="1227">
        <f t="shared" si="41"/>
        <v>0</v>
      </c>
      <c r="N113" s="1235">
        <f t="shared" si="55"/>
        <v>0</v>
      </c>
      <c r="P113" s="474"/>
      <c r="Q113" s="474"/>
      <c r="R113" s="474"/>
      <c r="S113" s="474"/>
      <c r="T113" s="474"/>
      <c r="U113" s="474"/>
      <c r="V113" s="474"/>
      <c r="W113" s="474"/>
    </row>
    <row r="114" spans="1:23" s="477" customFormat="1">
      <c r="A114" s="1021" t="str">
        <f t="shared" si="38"/>
        <v>81104143119</v>
      </c>
      <c r="B114" s="478">
        <v>8110</v>
      </c>
      <c r="C114" s="479">
        <v>4143</v>
      </c>
      <c r="D114" s="1168">
        <v>1</v>
      </c>
      <c r="E114" s="1168">
        <v>1</v>
      </c>
      <c r="F114" s="1168">
        <v>9</v>
      </c>
      <c r="G114" s="480" t="s">
        <v>477</v>
      </c>
      <c r="H114" s="481"/>
      <c r="I114" s="481"/>
      <c r="J114" s="481">
        <f t="shared" si="40"/>
        <v>0</v>
      </c>
      <c r="K114" s="481"/>
      <c r="L114" s="481"/>
      <c r="M114" s="1227">
        <f t="shared" si="41"/>
        <v>0</v>
      </c>
      <c r="N114" s="1235">
        <f t="shared" si="55"/>
        <v>0</v>
      </c>
      <c r="P114" s="474"/>
      <c r="Q114" s="474"/>
      <c r="R114" s="474"/>
      <c r="S114" s="474"/>
      <c r="T114" s="474"/>
      <c r="U114" s="474"/>
      <c r="V114" s="474"/>
      <c r="W114" s="474"/>
    </row>
    <row r="115" spans="1:23" s="477" customFormat="1">
      <c r="A115" s="1021" t="str">
        <f t="shared" si="38"/>
        <v>811041431110</v>
      </c>
      <c r="B115" s="478">
        <v>8110</v>
      </c>
      <c r="C115" s="479">
        <v>4143</v>
      </c>
      <c r="D115" s="1168">
        <v>1</v>
      </c>
      <c r="E115" s="1168">
        <v>1</v>
      </c>
      <c r="F115" s="1168">
        <v>10</v>
      </c>
      <c r="G115" s="480" t="s">
        <v>478</v>
      </c>
      <c r="H115" s="481"/>
      <c r="I115" s="481"/>
      <c r="J115" s="481">
        <f t="shared" si="40"/>
        <v>0</v>
      </c>
      <c r="K115" s="481"/>
      <c r="L115" s="481"/>
      <c r="M115" s="1227">
        <f t="shared" si="41"/>
        <v>0</v>
      </c>
      <c r="N115" s="1235">
        <f>L115-J115</f>
        <v>0</v>
      </c>
      <c r="P115" s="474"/>
      <c r="Q115" s="474"/>
      <c r="R115" s="474"/>
      <c r="S115" s="474"/>
      <c r="T115" s="474"/>
      <c r="U115" s="474"/>
      <c r="V115" s="474"/>
      <c r="W115" s="474"/>
    </row>
    <row r="116" spans="1:23" s="477" customFormat="1">
      <c r="A116" s="1021" t="str">
        <f t="shared" si="38"/>
        <v>811041431111</v>
      </c>
      <c r="B116" s="478">
        <v>8110</v>
      </c>
      <c r="C116" s="479">
        <v>4143</v>
      </c>
      <c r="D116" s="1168">
        <v>1</v>
      </c>
      <c r="E116" s="1168">
        <v>1</v>
      </c>
      <c r="F116" s="1168">
        <v>11</v>
      </c>
      <c r="G116" s="480" t="s">
        <v>479</v>
      </c>
      <c r="H116" s="481"/>
      <c r="I116" s="481"/>
      <c r="J116" s="481">
        <f t="shared" si="40"/>
        <v>0</v>
      </c>
      <c r="K116" s="481"/>
      <c r="L116" s="481"/>
      <c r="M116" s="1227">
        <f t="shared" si="41"/>
        <v>0</v>
      </c>
      <c r="N116" s="1235">
        <f t="shared" si="55"/>
        <v>0</v>
      </c>
      <c r="P116" s="474"/>
      <c r="Q116" s="474"/>
      <c r="R116" s="474"/>
      <c r="S116" s="474"/>
      <c r="T116" s="474"/>
      <c r="U116" s="474"/>
      <c r="V116" s="474"/>
      <c r="W116" s="474"/>
    </row>
    <row r="117" spans="1:23" s="477" customFormat="1">
      <c r="A117" s="1021" t="str">
        <f t="shared" si="38"/>
        <v>811041431112</v>
      </c>
      <c r="B117" s="478">
        <v>8110</v>
      </c>
      <c r="C117" s="479">
        <v>4143</v>
      </c>
      <c r="D117" s="1168">
        <v>1</v>
      </c>
      <c r="E117" s="1168">
        <v>1</v>
      </c>
      <c r="F117" s="1168">
        <v>12</v>
      </c>
      <c r="G117" s="480" t="s">
        <v>480</v>
      </c>
      <c r="H117" s="481"/>
      <c r="I117" s="481"/>
      <c r="J117" s="481">
        <f t="shared" si="40"/>
        <v>0</v>
      </c>
      <c r="K117" s="481"/>
      <c r="L117" s="481"/>
      <c r="M117" s="1227">
        <f t="shared" si="41"/>
        <v>0</v>
      </c>
      <c r="N117" s="1235">
        <f t="shared" si="55"/>
        <v>0</v>
      </c>
      <c r="P117" s="474"/>
      <c r="Q117" s="474"/>
      <c r="R117" s="474"/>
      <c r="S117" s="474"/>
      <c r="T117" s="474"/>
      <c r="U117" s="474"/>
      <c r="V117" s="474"/>
      <c r="W117" s="474"/>
    </row>
    <row r="118" spans="1:23" s="477" customFormat="1">
      <c r="A118" s="1021" t="str">
        <f t="shared" si="38"/>
        <v>811041431113</v>
      </c>
      <c r="B118" s="478">
        <v>8110</v>
      </c>
      <c r="C118" s="479">
        <v>4143</v>
      </c>
      <c r="D118" s="1168">
        <v>1</v>
      </c>
      <c r="E118" s="1168">
        <v>1</v>
      </c>
      <c r="F118" s="1168">
        <v>13</v>
      </c>
      <c r="G118" s="480" t="s">
        <v>481</v>
      </c>
      <c r="H118" s="481"/>
      <c r="I118" s="481"/>
      <c r="J118" s="481">
        <f t="shared" si="40"/>
        <v>0</v>
      </c>
      <c r="K118" s="481"/>
      <c r="L118" s="481"/>
      <c r="M118" s="1227">
        <f t="shared" si="41"/>
        <v>0</v>
      </c>
      <c r="N118" s="1235">
        <f t="shared" si="55"/>
        <v>0</v>
      </c>
      <c r="P118" s="474"/>
      <c r="Q118" s="474"/>
      <c r="R118" s="474"/>
      <c r="S118" s="474"/>
      <c r="T118" s="474"/>
      <c r="U118" s="474"/>
      <c r="V118" s="474"/>
      <c r="W118" s="474"/>
    </row>
    <row r="119" spans="1:23" s="477" customFormat="1">
      <c r="A119" s="1021" t="str">
        <f t="shared" si="38"/>
        <v>811041431114</v>
      </c>
      <c r="B119" s="478">
        <v>8110</v>
      </c>
      <c r="C119" s="479">
        <v>4143</v>
      </c>
      <c r="D119" s="1168">
        <v>1</v>
      </c>
      <c r="E119" s="1168">
        <v>1</v>
      </c>
      <c r="F119" s="1168">
        <v>14</v>
      </c>
      <c r="G119" s="480" t="s">
        <v>27</v>
      </c>
      <c r="H119" s="481"/>
      <c r="I119" s="481"/>
      <c r="J119" s="481">
        <f t="shared" si="40"/>
        <v>0</v>
      </c>
      <c r="K119" s="481"/>
      <c r="L119" s="481"/>
      <c r="M119" s="1227">
        <f t="shared" si="41"/>
        <v>0</v>
      </c>
      <c r="N119" s="1235">
        <f t="shared" si="55"/>
        <v>0</v>
      </c>
      <c r="P119" s="474"/>
      <c r="Q119" s="474"/>
      <c r="R119" s="474"/>
      <c r="S119" s="474"/>
      <c r="T119" s="474"/>
      <c r="U119" s="474"/>
      <c r="V119" s="474"/>
      <c r="W119" s="474"/>
    </row>
    <row r="120" spans="1:23" s="477" customFormat="1">
      <c r="A120" s="1021" t="str">
        <f t="shared" si="38"/>
        <v>811041431115</v>
      </c>
      <c r="B120" s="478">
        <v>8110</v>
      </c>
      <c r="C120" s="479">
        <v>4143</v>
      </c>
      <c r="D120" s="1168">
        <v>1</v>
      </c>
      <c r="E120" s="1168">
        <v>1</v>
      </c>
      <c r="F120" s="1168">
        <v>15</v>
      </c>
      <c r="G120" s="480" t="s">
        <v>482</v>
      </c>
      <c r="H120" s="481"/>
      <c r="I120" s="481"/>
      <c r="J120" s="481">
        <f t="shared" si="40"/>
        <v>0</v>
      </c>
      <c r="K120" s="481"/>
      <c r="L120" s="481"/>
      <c r="M120" s="1227">
        <f t="shared" si="41"/>
        <v>0</v>
      </c>
      <c r="N120" s="1235">
        <f t="shared" si="55"/>
        <v>0</v>
      </c>
      <c r="P120" s="474"/>
      <c r="Q120" s="474"/>
      <c r="R120" s="474"/>
      <c r="S120" s="474"/>
      <c r="T120" s="474"/>
      <c r="U120" s="474"/>
      <c r="V120" s="474"/>
      <c r="W120" s="474"/>
    </row>
    <row r="121" spans="1:23" s="477" customFormat="1">
      <c r="A121" s="1021" t="str">
        <f t="shared" si="38"/>
        <v>811041431116</v>
      </c>
      <c r="B121" s="478">
        <v>8110</v>
      </c>
      <c r="C121" s="479">
        <v>4143</v>
      </c>
      <c r="D121" s="1168">
        <v>1</v>
      </c>
      <c r="E121" s="1168">
        <v>1</v>
      </c>
      <c r="F121" s="1168">
        <v>16</v>
      </c>
      <c r="G121" s="480" t="s">
        <v>483</v>
      </c>
      <c r="H121" s="481"/>
      <c r="I121" s="481"/>
      <c r="J121" s="481">
        <f t="shared" si="40"/>
        <v>0</v>
      </c>
      <c r="K121" s="481"/>
      <c r="L121" s="481"/>
      <c r="M121" s="1227">
        <f t="shared" si="41"/>
        <v>0</v>
      </c>
      <c r="N121" s="1235">
        <f t="shared" si="55"/>
        <v>0</v>
      </c>
      <c r="P121" s="474"/>
      <c r="Q121" s="474"/>
      <c r="R121" s="474"/>
      <c r="S121" s="474"/>
      <c r="T121" s="474"/>
      <c r="U121" s="474"/>
      <c r="V121" s="474"/>
      <c r="W121" s="474"/>
    </row>
    <row r="122" spans="1:23" s="477" customFormat="1">
      <c r="A122" s="1021" t="str">
        <f t="shared" si="38"/>
        <v>811041431117</v>
      </c>
      <c r="B122" s="478">
        <v>8110</v>
      </c>
      <c r="C122" s="479">
        <v>4143</v>
      </c>
      <c r="D122" s="1168">
        <v>1</v>
      </c>
      <c r="E122" s="1168">
        <v>1</v>
      </c>
      <c r="F122" s="1168">
        <v>17</v>
      </c>
      <c r="G122" s="480" t="s">
        <v>180</v>
      </c>
      <c r="H122" s="481"/>
      <c r="I122" s="481"/>
      <c r="J122" s="481">
        <f t="shared" si="40"/>
        <v>0</v>
      </c>
      <c r="K122" s="481"/>
      <c r="L122" s="481"/>
      <c r="M122" s="1227">
        <f t="shared" si="41"/>
        <v>0</v>
      </c>
      <c r="N122" s="1235">
        <f t="shared" si="55"/>
        <v>0</v>
      </c>
      <c r="P122" s="474"/>
      <c r="Q122" s="474"/>
      <c r="R122" s="474"/>
      <c r="S122" s="474"/>
      <c r="T122" s="474"/>
      <c r="U122" s="474"/>
      <c r="V122" s="474"/>
      <c r="W122" s="474"/>
    </row>
    <row r="123" spans="1:23" s="477" customFormat="1">
      <c r="A123" s="1021" t="str">
        <f t="shared" si="38"/>
        <v>811041431118</v>
      </c>
      <c r="B123" s="478">
        <v>8110</v>
      </c>
      <c r="C123" s="479">
        <v>4143</v>
      </c>
      <c r="D123" s="1168">
        <v>1</v>
      </c>
      <c r="E123" s="1168">
        <v>1</v>
      </c>
      <c r="F123" s="1168">
        <v>18</v>
      </c>
      <c r="G123" s="480" t="s">
        <v>484</v>
      </c>
      <c r="H123" s="481"/>
      <c r="I123" s="481"/>
      <c r="J123" s="481">
        <f t="shared" si="40"/>
        <v>0</v>
      </c>
      <c r="K123" s="481"/>
      <c r="L123" s="481"/>
      <c r="M123" s="1227">
        <f t="shared" si="41"/>
        <v>0</v>
      </c>
      <c r="N123" s="1235">
        <f t="shared" si="55"/>
        <v>0</v>
      </c>
      <c r="P123" s="474"/>
      <c r="Q123" s="474"/>
      <c r="R123" s="474"/>
      <c r="S123" s="474"/>
      <c r="T123" s="474"/>
      <c r="U123" s="474"/>
      <c r="V123" s="474"/>
      <c r="W123" s="474"/>
    </row>
    <row r="124" spans="1:23" s="477" customFormat="1">
      <c r="A124" s="1021" t="str">
        <f t="shared" si="38"/>
        <v>811041431119</v>
      </c>
      <c r="B124" s="478">
        <v>8110</v>
      </c>
      <c r="C124" s="479">
        <v>4143</v>
      </c>
      <c r="D124" s="1168">
        <v>1</v>
      </c>
      <c r="E124" s="1168">
        <v>1</v>
      </c>
      <c r="F124" s="1168">
        <v>19</v>
      </c>
      <c r="G124" s="480" t="s">
        <v>485</v>
      </c>
      <c r="H124" s="481"/>
      <c r="I124" s="481"/>
      <c r="J124" s="481">
        <f t="shared" si="40"/>
        <v>0</v>
      </c>
      <c r="K124" s="481"/>
      <c r="L124" s="481"/>
      <c r="M124" s="1227">
        <f t="shared" si="41"/>
        <v>0</v>
      </c>
      <c r="N124" s="1235">
        <f t="shared" si="55"/>
        <v>0</v>
      </c>
      <c r="P124" s="474"/>
      <c r="Q124" s="474"/>
      <c r="R124" s="474"/>
      <c r="S124" s="474"/>
      <c r="T124" s="474"/>
      <c r="U124" s="474"/>
      <c r="V124" s="474"/>
      <c r="W124" s="474"/>
    </row>
    <row r="125" spans="1:23" s="477" customFormat="1">
      <c r="A125" s="1021" t="str">
        <f t="shared" si="38"/>
        <v>811041432</v>
      </c>
      <c r="B125" s="1207">
        <v>8110</v>
      </c>
      <c r="C125" s="1208">
        <v>4143</v>
      </c>
      <c r="D125" s="1209">
        <v>2</v>
      </c>
      <c r="E125" s="1209"/>
      <c r="F125" s="1209"/>
      <c r="G125" s="1210" t="s">
        <v>1887</v>
      </c>
      <c r="H125" s="1211">
        <f>+H126</f>
        <v>0</v>
      </c>
      <c r="I125" s="1211">
        <f>+I126</f>
        <v>0</v>
      </c>
      <c r="J125" s="1211">
        <f t="shared" si="40"/>
        <v>0</v>
      </c>
      <c r="K125" s="1211">
        <f t="shared" ref="K125:L125" si="59">+K126</f>
        <v>0</v>
      </c>
      <c r="L125" s="1211">
        <f t="shared" si="59"/>
        <v>0</v>
      </c>
      <c r="M125" s="1225">
        <f t="shared" si="41"/>
        <v>0</v>
      </c>
      <c r="N125" s="1225">
        <f t="shared" si="55"/>
        <v>0</v>
      </c>
      <c r="P125" s="474"/>
      <c r="Q125" s="474"/>
      <c r="R125" s="474"/>
      <c r="S125" s="474"/>
      <c r="T125" s="474"/>
      <c r="U125" s="474"/>
      <c r="V125" s="474"/>
      <c r="W125" s="474"/>
    </row>
    <row r="126" spans="1:23" s="477" customFormat="1">
      <c r="A126" s="1021" t="str">
        <f t="shared" si="38"/>
        <v>8110414321</v>
      </c>
      <c r="B126" s="1218">
        <v>8110</v>
      </c>
      <c r="C126" s="1219">
        <v>4143</v>
      </c>
      <c r="D126" s="1220">
        <v>2</v>
      </c>
      <c r="E126" s="1220">
        <v>1</v>
      </c>
      <c r="F126" s="1220"/>
      <c r="G126" s="1216" t="s">
        <v>1887</v>
      </c>
      <c r="H126" s="1217">
        <f>SUM(H127)</f>
        <v>0</v>
      </c>
      <c r="I126" s="1217">
        <f>SUM(I127)</f>
        <v>0</v>
      </c>
      <c r="J126" s="1217">
        <f t="shared" si="40"/>
        <v>0</v>
      </c>
      <c r="K126" s="1217">
        <f t="shared" ref="K126:L126" si="60">SUM(K127)</f>
        <v>0</v>
      </c>
      <c r="L126" s="1217">
        <f t="shared" si="60"/>
        <v>0</v>
      </c>
      <c r="M126" s="1226">
        <f t="shared" si="41"/>
        <v>0</v>
      </c>
      <c r="N126" s="1226">
        <f t="shared" si="55"/>
        <v>0</v>
      </c>
      <c r="P126" s="474"/>
      <c r="Q126" s="474"/>
      <c r="R126" s="474"/>
      <c r="S126" s="474"/>
      <c r="T126" s="474"/>
      <c r="U126" s="474"/>
      <c r="V126" s="474"/>
      <c r="W126" s="474"/>
    </row>
    <row r="127" spans="1:23" s="477" customFormat="1">
      <c r="A127" s="1021" t="str">
        <f t="shared" si="38"/>
        <v>81104143211</v>
      </c>
      <c r="B127" s="478">
        <v>8110</v>
      </c>
      <c r="C127" s="479">
        <v>4143</v>
      </c>
      <c r="D127" s="1168">
        <v>2</v>
      </c>
      <c r="E127" s="1168">
        <v>1</v>
      </c>
      <c r="F127" s="1168">
        <v>1</v>
      </c>
      <c r="G127" s="480" t="s">
        <v>1887</v>
      </c>
      <c r="H127" s="481"/>
      <c r="I127" s="481"/>
      <c r="J127" s="481">
        <f t="shared" si="40"/>
        <v>0</v>
      </c>
      <c r="K127" s="481"/>
      <c r="L127" s="481"/>
      <c r="M127" s="1227">
        <f t="shared" si="41"/>
        <v>0</v>
      </c>
      <c r="N127" s="1227">
        <f t="shared" si="55"/>
        <v>0</v>
      </c>
      <c r="P127" s="474"/>
      <c r="Q127" s="474"/>
      <c r="R127" s="474"/>
      <c r="S127" s="474"/>
      <c r="T127" s="474"/>
      <c r="U127" s="474"/>
      <c r="V127" s="474"/>
      <c r="W127" s="474"/>
    </row>
    <row r="128" spans="1:23" s="477" customFormat="1">
      <c r="A128" s="1021" t="str">
        <f t="shared" si="38"/>
        <v>811041433</v>
      </c>
      <c r="B128" s="1207">
        <v>8110</v>
      </c>
      <c r="C128" s="1208">
        <v>4143</v>
      </c>
      <c r="D128" s="1209">
        <v>3</v>
      </c>
      <c r="E128" s="1209"/>
      <c r="F128" s="1209"/>
      <c r="G128" s="1210" t="s">
        <v>1599</v>
      </c>
      <c r="H128" s="1211">
        <f>+H129</f>
        <v>0</v>
      </c>
      <c r="I128" s="1211">
        <f>+I129</f>
        <v>0</v>
      </c>
      <c r="J128" s="1211">
        <f t="shared" si="40"/>
        <v>0</v>
      </c>
      <c r="K128" s="1211">
        <f t="shared" ref="K128:L128" si="61">+K129</f>
        <v>0</v>
      </c>
      <c r="L128" s="1211">
        <f t="shared" si="61"/>
        <v>0</v>
      </c>
      <c r="M128" s="1225">
        <f t="shared" si="41"/>
        <v>0</v>
      </c>
      <c r="N128" s="1212">
        <f t="shared" si="55"/>
        <v>0</v>
      </c>
      <c r="P128" s="474"/>
      <c r="Q128" s="474"/>
      <c r="R128" s="474"/>
      <c r="S128" s="474"/>
      <c r="T128" s="474"/>
      <c r="U128" s="474"/>
      <c r="V128" s="474"/>
      <c r="W128" s="474"/>
    </row>
    <row r="129" spans="1:23" s="477" customFormat="1">
      <c r="A129" s="1021" t="str">
        <f t="shared" si="38"/>
        <v>8110414331</v>
      </c>
      <c r="B129" s="1218">
        <v>8110</v>
      </c>
      <c r="C129" s="1219">
        <v>4143</v>
      </c>
      <c r="D129" s="1220">
        <v>3</v>
      </c>
      <c r="E129" s="1220">
        <v>1</v>
      </c>
      <c r="F129" s="1220"/>
      <c r="G129" s="1216" t="s">
        <v>1599</v>
      </c>
      <c r="H129" s="1217">
        <f>SUM(H130)</f>
        <v>0</v>
      </c>
      <c r="I129" s="1217">
        <f>SUM(I130)</f>
        <v>0</v>
      </c>
      <c r="J129" s="1217">
        <f t="shared" si="40"/>
        <v>0</v>
      </c>
      <c r="K129" s="1217">
        <f t="shared" ref="K129:L129" si="62">SUM(K130)</f>
        <v>0</v>
      </c>
      <c r="L129" s="1217">
        <f t="shared" si="62"/>
        <v>0</v>
      </c>
      <c r="M129" s="1226">
        <f t="shared" si="41"/>
        <v>0</v>
      </c>
      <c r="N129" s="1226">
        <f t="shared" si="55"/>
        <v>0</v>
      </c>
      <c r="P129" s="474"/>
      <c r="Q129" s="474"/>
      <c r="R129" s="474"/>
      <c r="S129" s="474"/>
      <c r="T129" s="474"/>
      <c r="U129" s="474"/>
      <c r="V129" s="474"/>
      <c r="W129" s="474"/>
    </row>
    <row r="130" spans="1:23" s="477" customFormat="1">
      <c r="A130" s="1021" t="str">
        <f t="shared" si="38"/>
        <v>81104143311</v>
      </c>
      <c r="B130" s="478">
        <v>8110</v>
      </c>
      <c r="C130" s="479">
        <v>4143</v>
      </c>
      <c r="D130" s="1168">
        <v>3</v>
      </c>
      <c r="E130" s="1168">
        <v>1</v>
      </c>
      <c r="F130" s="1168">
        <v>1</v>
      </c>
      <c r="G130" s="480" t="s">
        <v>1599</v>
      </c>
      <c r="H130" s="481"/>
      <c r="I130" s="481"/>
      <c r="J130" s="481">
        <f t="shared" si="40"/>
        <v>0</v>
      </c>
      <c r="K130" s="481"/>
      <c r="L130" s="481"/>
      <c r="M130" s="1227">
        <f t="shared" si="41"/>
        <v>0</v>
      </c>
      <c r="N130" s="1227">
        <f t="shared" si="55"/>
        <v>0</v>
      </c>
      <c r="P130" s="474"/>
      <c r="Q130" s="474"/>
      <c r="R130" s="474"/>
      <c r="S130" s="474"/>
      <c r="T130" s="474"/>
      <c r="U130" s="474"/>
      <c r="V130" s="474"/>
      <c r="W130" s="474"/>
    </row>
    <row r="131" spans="1:23" s="477" customFormat="1" ht="18">
      <c r="A131" s="1021" t="str">
        <f t="shared" si="38"/>
        <v>811041434</v>
      </c>
      <c r="B131" s="1207">
        <v>8110</v>
      </c>
      <c r="C131" s="1208">
        <v>4143</v>
      </c>
      <c r="D131" s="1209">
        <v>4</v>
      </c>
      <c r="E131" s="1209"/>
      <c r="F131" s="1209"/>
      <c r="G131" s="1210" t="s">
        <v>1600</v>
      </c>
      <c r="H131" s="1211">
        <f>+H132</f>
        <v>0</v>
      </c>
      <c r="I131" s="1211">
        <f>+I132</f>
        <v>0</v>
      </c>
      <c r="J131" s="1211">
        <f t="shared" si="40"/>
        <v>0</v>
      </c>
      <c r="K131" s="1211">
        <f t="shared" ref="K131:L131" si="63">+K132</f>
        <v>0</v>
      </c>
      <c r="L131" s="1211">
        <f t="shared" si="63"/>
        <v>0</v>
      </c>
      <c r="M131" s="1225">
        <f t="shared" si="41"/>
        <v>0</v>
      </c>
      <c r="N131" s="1212">
        <f t="shared" si="55"/>
        <v>0</v>
      </c>
      <c r="P131" s="474"/>
      <c r="Q131" s="474"/>
      <c r="R131" s="474"/>
      <c r="S131" s="474"/>
      <c r="T131" s="474"/>
      <c r="U131" s="474"/>
      <c r="V131" s="474"/>
      <c r="W131" s="474"/>
    </row>
    <row r="132" spans="1:23" s="477" customFormat="1" ht="18">
      <c r="A132" s="1021" t="str">
        <f t="shared" si="38"/>
        <v>8110414341</v>
      </c>
      <c r="B132" s="1218">
        <v>8110</v>
      </c>
      <c r="C132" s="1219">
        <v>4143</v>
      </c>
      <c r="D132" s="1220">
        <v>4</v>
      </c>
      <c r="E132" s="1220">
        <v>1</v>
      </c>
      <c r="F132" s="1220"/>
      <c r="G132" s="1216" t="s">
        <v>1600</v>
      </c>
      <c r="H132" s="1217">
        <f>SUM(H133)</f>
        <v>0</v>
      </c>
      <c r="I132" s="1217">
        <f>SUM(I133)</f>
        <v>0</v>
      </c>
      <c r="J132" s="1217">
        <f t="shared" si="40"/>
        <v>0</v>
      </c>
      <c r="K132" s="1217">
        <f t="shared" ref="K132:L132" si="64">SUM(K133)</f>
        <v>0</v>
      </c>
      <c r="L132" s="1217">
        <f t="shared" si="64"/>
        <v>0</v>
      </c>
      <c r="M132" s="1226">
        <f t="shared" si="41"/>
        <v>0</v>
      </c>
      <c r="N132" s="1226">
        <f t="shared" si="55"/>
        <v>0</v>
      </c>
      <c r="P132" s="474"/>
      <c r="Q132" s="474"/>
      <c r="R132" s="474"/>
      <c r="S132" s="474"/>
      <c r="T132" s="474"/>
      <c r="U132" s="474"/>
      <c r="V132" s="474"/>
      <c r="W132" s="474"/>
    </row>
    <row r="133" spans="1:23" s="477" customFormat="1" ht="21" customHeight="1">
      <c r="A133" s="1021" t="str">
        <f t="shared" si="38"/>
        <v>81104143411</v>
      </c>
      <c r="B133" s="478">
        <v>8110</v>
      </c>
      <c r="C133" s="479">
        <v>4143</v>
      </c>
      <c r="D133" s="1168">
        <v>4</v>
      </c>
      <c r="E133" s="1168">
        <v>1</v>
      </c>
      <c r="F133" s="1168">
        <v>1</v>
      </c>
      <c r="G133" s="480" t="s">
        <v>1600</v>
      </c>
      <c r="H133" s="481"/>
      <c r="I133" s="481"/>
      <c r="J133" s="481">
        <f t="shared" si="40"/>
        <v>0</v>
      </c>
      <c r="K133" s="481"/>
      <c r="L133" s="481"/>
      <c r="M133" s="1227">
        <f t="shared" si="41"/>
        <v>0</v>
      </c>
      <c r="N133" s="1227">
        <f t="shared" si="55"/>
        <v>0</v>
      </c>
      <c r="P133" s="474"/>
      <c r="Q133" s="474"/>
      <c r="R133" s="474"/>
      <c r="S133" s="474"/>
      <c r="T133" s="474"/>
      <c r="U133" s="474"/>
      <c r="V133" s="474"/>
      <c r="W133" s="474"/>
    </row>
    <row r="134" spans="1:23" s="477" customFormat="1">
      <c r="A134" s="1021" t="str">
        <f t="shared" si="38"/>
        <v>811041435</v>
      </c>
      <c r="B134" s="1207">
        <v>8110</v>
      </c>
      <c r="C134" s="1208">
        <v>4143</v>
      </c>
      <c r="D134" s="1209">
        <v>5</v>
      </c>
      <c r="E134" s="1209"/>
      <c r="F134" s="1209"/>
      <c r="G134" s="1210" t="s">
        <v>1601</v>
      </c>
      <c r="H134" s="1211">
        <f>+H135</f>
        <v>0</v>
      </c>
      <c r="I134" s="1211">
        <f>+I135</f>
        <v>0</v>
      </c>
      <c r="J134" s="1211">
        <f t="shared" si="40"/>
        <v>0</v>
      </c>
      <c r="K134" s="1211">
        <f t="shared" ref="K134:L134" si="65">+K135</f>
        <v>0</v>
      </c>
      <c r="L134" s="1211">
        <f t="shared" si="65"/>
        <v>0</v>
      </c>
      <c r="M134" s="1225">
        <f t="shared" si="41"/>
        <v>0</v>
      </c>
      <c r="N134" s="1212">
        <f t="shared" si="55"/>
        <v>0</v>
      </c>
      <c r="P134" s="474"/>
      <c r="Q134" s="474"/>
      <c r="R134" s="474"/>
      <c r="S134" s="474"/>
      <c r="T134" s="474"/>
      <c r="U134" s="474"/>
      <c r="V134" s="474"/>
      <c r="W134" s="474"/>
    </row>
    <row r="135" spans="1:23" s="477" customFormat="1">
      <c r="A135" s="1021" t="str">
        <f t="shared" si="38"/>
        <v>8110414351</v>
      </c>
      <c r="B135" s="1218">
        <v>8110</v>
      </c>
      <c r="C135" s="1219">
        <v>4143</v>
      </c>
      <c r="D135" s="1220">
        <v>5</v>
      </c>
      <c r="E135" s="1220">
        <v>1</v>
      </c>
      <c r="F135" s="1220"/>
      <c r="G135" s="1216" t="s">
        <v>1601</v>
      </c>
      <c r="H135" s="1217">
        <f>SUM(H136)</f>
        <v>0</v>
      </c>
      <c r="I135" s="1217">
        <f>SUM(I136)</f>
        <v>0</v>
      </c>
      <c r="J135" s="1217">
        <f t="shared" si="40"/>
        <v>0</v>
      </c>
      <c r="K135" s="1217">
        <f t="shared" ref="K135:L135" si="66">SUM(K136)</f>
        <v>0</v>
      </c>
      <c r="L135" s="1217">
        <f t="shared" si="66"/>
        <v>0</v>
      </c>
      <c r="M135" s="1226">
        <f t="shared" si="41"/>
        <v>0</v>
      </c>
      <c r="N135" s="1226">
        <f t="shared" si="55"/>
        <v>0</v>
      </c>
      <c r="P135" s="474"/>
      <c r="Q135" s="474"/>
      <c r="R135" s="474"/>
      <c r="S135" s="474"/>
      <c r="T135" s="474"/>
      <c r="U135" s="474"/>
      <c r="V135" s="474"/>
      <c r="W135" s="474"/>
    </row>
    <row r="136" spans="1:23" s="477" customFormat="1">
      <c r="A136" s="1021" t="str">
        <f t="shared" si="38"/>
        <v>81104143511</v>
      </c>
      <c r="B136" s="478">
        <v>8110</v>
      </c>
      <c r="C136" s="479">
        <v>4143</v>
      </c>
      <c r="D136" s="1168">
        <v>5</v>
      </c>
      <c r="E136" s="1168">
        <v>1</v>
      </c>
      <c r="F136" s="1168">
        <v>1</v>
      </c>
      <c r="G136" s="480" t="s">
        <v>1601</v>
      </c>
      <c r="H136" s="481"/>
      <c r="I136" s="481"/>
      <c r="J136" s="481">
        <f t="shared" si="40"/>
        <v>0</v>
      </c>
      <c r="K136" s="481"/>
      <c r="L136" s="481"/>
      <c r="M136" s="1227">
        <f t="shared" si="41"/>
        <v>0</v>
      </c>
      <c r="N136" s="1227">
        <f t="shared" si="55"/>
        <v>0</v>
      </c>
      <c r="P136" s="474"/>
      <c r="Q136" s="474"/>
      <c r="R136" s="474"/>
      <c r="S136" s="474"/>
      <c r="T136" s="474"/>
      <c r="U136" s="474"/>
      <c r="V136" s="474"/>
      <c r="W136" s="474"/>
    </row>
    <row r="137" spans="1:23" s="477" customFormat="1" ht="27">
      <c r="A137" s="1021" t="str">
        <f t="shared" si="38"/>
        <v>811041436</v>
      </c>
      <c r="B137" s="1207">
        <v>8110</v>
      </c>
      <c r="C137" s="1208">
        <v>4143</v>
      </c>
      <c r="D137" s="1209">
        <v>6</v>
      </c>
      <c r="E137" s="1209"/>
      <c r="F137" s="1209"/>
      <c r="G137" s="1210" t="s">
        <v>1602</v>
      </c>
      <c r="H137" s="1211">
        <f>+H138</f>
        <v>0</v>
      </c>
      <c r="I137" s="1211">
        <f>+I138</f>
        <v>0</v>
      </c>
      <c r="J137" s="1211">
        <f t="shared" si="40"/>
        <v>0</v>
      </c>
      <c r="K137" s="1211">
        <f t="shared" ref="K137:L137" si="67">+K138</f>
        <v>0</v>
      </c>
      <c r="L137" s="1211">
        <f t="shared" si="67"/>
        <v>0</v>
      </c>
      <c r="M137" s="1225">
        <f t="shared" si="41"/>
        <v>0</v>
      </c>
      <c r="N137" s="1212">
        <f t="shared" si="55"/>
        <v>0</v>
      </c>
      <c r="P137" s="474"/>
      <c r="Q137" s="474"/>
      <c r="R137" s="474"/>
      <c r="S137" s="474"/>
      <c r="T137" s="474"/>
      <c r="U137" s="474"/>
      <c r="V137" s="474"/>
      <c r="W137" s="474"/>
    </row>
    <row r="138" spans="1:23" s="477" customFormat="1" ht="18">
      <c r="A138" s="1021" t="str">
        <f t="shared" si="38"/>
        <v>8110414361</v>
      </c>
      <c r="B138" s="1218">
        <v>8110</v>
      </c>
      <c r="C138" s="1219">
        <v>4143</v>
      </c>
      <c r="D138" s="1220">
        <v>6</v>
      </c>
      <c r="E138" s="1220">
        <v>1</v>
      </c>
      <c r="F138" s="1220"/>
      <c r="G138" s="1216" t="s">
        <v>1602</v>
      </c>
      <c r="H138" s="1217">
        <f>SUM(H139)</f>
        <v>0</v>
      </c>
      <c r="I138" s="1217">
        <f>SUM(I139)</f>
        <v>0</v>
      </c>
      <c r="J138" s="1217">
        <f t="shared" si="40"/>
        <v>0</v>
      </c>
      <c r="K138" s="1217">
        <f t="shared" ref="K138:L138" si="68">SUM(K139)</f>
        <v>0</v>
      </c>
      <c r="L138" s="1217">
        <f t="shared" si="68"/>
        <v>0</v>
      </c>
      <c r="M138" s="1226">
        <f t="shared" si="41"/>
        <v>0</v>
      </c>
      <c r="N138" s="1226">
        <f t="shared" si="55"/>
        <v>0</v>
      </c>
      <c r="P138" s="474"/>
      <c r="Q138" s="474"/>
      <c r="R138" s="474"/>
      <c r="S138" s="474"/>
      <c r="T138" s="474"/>
      <c r="U138" s="474"/>
      <c r="V138" s="474"/>
      <c r="W138" s="474"/>
    </row>
    <row r="139" spans="1:23" s="477" customFormat="1" ht="21.75" customHeight="1">
      <c r="A139" s="1021" t="str">
        <f t="shared" si="38"/>
        <v>81104143611</v>
      </c>
      <c r="B139" s="478">
        <v>8110</v>
      </c>
      <c r="C139" s="479">
        <v>4143</v>
      </c>
      <c r="D139" s="1168">
        <v>6</v>
      </c>
      <c r="E139" s="1168">
        <v>1</v>
      </c>
      <c r="F139" s="1168">
        <v>1</v>
      </c>
      <c r="G139" s="485" t="s">
        <v>1602</v>
      </c>
      <c r="H139" s="481"/>
      <c r="I139" s="481"/>
      <c r="J139" s="481">
        <f t="shared" si="40"/>
        <v>0</v>
      </c>
      <c r="K139" s="481"/>
      <c r="L139" s="481"/>
      <c r="M139" s="1227">
        <f t="shared" si="41"/>
        <v>0</v>
      </c>
      <c r="N139" s="1227">
        <f t="shared" si="55"/>
        <v>0</v>
      </c>
      <c r="P139" s="474"/>
      <c r="Q139" s="474"/>
      <c r="R139" s="474"/>
      <c r="S139" s="474"/>
      <c r="T139" s="474"/>
      <c r="U139" s="474"/>
      <c r="V139" s="474"/>
      <c r="W139" s="474"/>
    </row>
    <row r="140" spans="1:23" s="477" customFormat="1">
      <c r="A140" s="1021" t="str">
        <f t="shared" si="38"/>
        <v>811041437</v>
      </c>
      <c r="B140" s="1207">
        <v>8110</v>
      </c>
      <c r="C140" s="1208">
        <v>4143</v>
      </c>
      <c r="D140" s="1209">
        <v>7</v>
      </c>
      <c r="E140" s="1209"/>
      <c r="F140" s="1209"/>
      <c r="G140" s="1210" t="s">
        <v>1603</v>
      </c>
      <c r="H140" s="1211">
        <f>+H141</f>
        <v>0</v>
      </c>
      <c r="I140" s="1211">
        <f>+I141</f>
        <v>0</v>
      </c>
      <c r="J140" s="1211">
        <f t="shared" si="40"/>
        <v>0</v>
      </c>
      <c r="K140" s="1211">
        <f t="shared" ref="K140:L140" si="69">+K141</f>
        <v>0</v>
      </c>
      <c r="L140" s="1211">
        <f t="shared" si="69"/>
        <v>0</v>
      </c>
      <c r="M140" s="1225">
        <f t="shared" si="41"/>
        <v>0</v>
      </c>
      <c r="N140" s="1212">
        <f t="shared" si="55"/>
        <v>0</v>
      </c>
      <c r="P140" s="474"/>
      <c r="Q140" s="474"/>
      <c r="R140" s="474"/>
      <c r="S140" s="474"/>
      <c r="T140" s="474"/>
      <c r="U140" s="474"/>
      <c r="V140" s="474"/>
      <c r="W140" s="474"/>
    </row>
    <row r="141" spans="1:23" s="477" customFormat="1">
      <c r="A141" s="1021" t="str">
        <f t="shared" ref="A141:A204" si="70">B141&amp;C141&amp;D141&amp;E141&amp;F141</f>
        <v>8110414371</v>
      </c>
      <c r="B141" s="1218">
        <v>8110</v>
      </c>
      <c r="C141" s="1219">
        <v>4143</v>
      </c>
      <c r="D141" s="1220">
        <v>7</v>
      </c>
      <c r="E141" s="1220">
        <v>1</v>
      </c>
      <c r="F141" s="1220"/>
      <c r="G141" s="1216" t="s">
        <v>1603</v>
      </c>
      <c r="H141" s="1217">
        <f>SUM(H142)</f>
        <v>0</v>
      </c>
      <c r="I141" s="1217">
        <f>SUM(I142)</f>
        <v>0</v>
      </c>
      <c r="J141" s="1217">
        <f t="shared" si="40"/>
        <v>0</v>
      </c>
      <c r="K141" s="1217">
        <f t="shared" ref="K141:L141" si="71">SUM(K142)</f>
        <v>0</v>
      </c>
      <c r="L141" s="1217">
        <f t="shared" si="71"/>
        <v>0</v>
      </c>
      <c r="M141" s="1226">
        <f t="shared" si="41"/>
        <v>0</v>
      </c>
      <c r="N141" s="1226">
        <f t="shared" si="55"/>
        <v>0</v>
      </c>
      <c r="P141" s="474"/>
      <c r="Q141" s="474"/>
      <c r="R141" s="474"/>
      <c r="S141" s="474"/>
      <c r="T141" s="474"/>
      <c r="U141" s="474"/>
      <c r="V141" s="474"/>
      <c r="W141" s="474"/>
    </row>
    <row r="142" spans="1:23" s="477" customFormat="1">
      <c r="A142" s="1021" t="str">
        <f t="shared" si="70"/>
        <v>81104143711</v>
      </c>
      <c r="B142" s="478">
        <v>8110</v>
      </c>
      <c r="C142" s="479">
        <v>4143</v>
      </c>
      <c r="D142" s="1168">
        <v>7</v>
      </c>
      <c r="E142" s="1168">
        <v>1</v>
      </c>
      <c r="F142" s="1168">
        <v>1</v>
      </c>
      <c r="G142" s="480" t="s">
        <v>1603</v>
      </c>
      <c r="H142" s="481"/>
      <c r="I142" s="481"/>
      <c r="J142" s="481">
        <f t="shared" ref="J142:J205" si="72">H142+I142</f>
        <v>0</v>
      </c>
      <c r="K142" s="481"/>
      <c r="L142" s="481"/>
      <c r="M142" s="1227">
        <f t="shared" ref="M142:M205" si="73">IFERROR(L142/J142*100,0)</f>
        <v>0</v>
      </c>
      <c r="N142" s="1227">
        <f t="shared" si="55"/>
        <v>0</v>
      </c>
      <c r="P142" s="474"/>
      <c r="Q142" s="474"/>
      <c r="R142" s="474"/>
      <c r="S142" s="474"/>
      <c r="T142" s="474"/>
      <c r="U142" s="474"/>
      <c r="V142" s="474"/>
      <c r="W142" s="474"/>
    </row>
    <row r="143" spans="1:23" s="477" customFormat="1" ht="18">
      <c r="A143" s="1021" t="str">
        <f t="shared" si="70"/>
        <v>811041438</v>
      </c>
      <c r="B143" s="1207">
        <v>8110</v>
      </c>
      <c r="C143" s="1208">
        <v>4143</v>
      </c>
      <c r="D143" s="1209">
        <v>8</v>
      </c>
      <c r="E143" s="1209"/>
      <c r="F143" s="1209"/>
      <c r="G143" s="1210" t="s">
        <v>1604</v>
      </c>
      <c r="H143" s="1211">
        <f>+H144</f>
        <v>0</v>
      </c>
      <c r="I143" s="1211">
        <f>+I144</f>
        <v>0</v>
      </c>
      <c r="J143" s="1211">
        <f t="shared" si="72"/>
        <v>0</v>
      </c>
      <c r="K143" s="1211">
        <f t="shared" ref="K143:L143" si="74">+K144</f>
        <v>0</v>
      </c>
      <c r="L143" s="1211">
        <f t="shared" si="74"/>
        <v>0</v>
      </c>
      <c r="M143" s="1225">
        <f t="shared" si="73"/>
        <v>0</v>
      </c>
      <c r="N143" s="1212">
        <f t="shared" si="55"/>
        <v>0</v>
      </c>
      <c r="P143" s="474"/>
      <c r="Q143" s="474"/>
      <c r="R143" s="474"/>
      <c r="S143" s="474"/>
      <c r="T143" s="474"/>
      <c r="U143" s="474"/>
      <c r="V143" s="474"/>
      <c r="W143" s="474"/>
    </row>
    <row r="144" spans="1:23" s="477" customFormat="1" ht="18">
      <c r="A144" s="1021" t="str">
        <f t="shared" si="70"/>
        <v>8110414381</v>
      </c>
      <c r="B144" s="1218">
        <v>8110</v>
      </c>
      <c r="C144" s="1219">
        <v>4143</v>
      </c>
      <c r="D144" s="1220">
        <v>8</v>
      </c>
      <c r="E144" s="1220">
        <v>1</v>
      </c>
      <c r="F144" s="1220"/>
      <c r="G144" s="1216" t="s">
        <v>1604</v>
      </c>
      <c r="H144" s="1217">
        <f>SUM(H145)</f>
        <v>0</v>
      </c>
      <c r="I144" s="1217">
        <f>SUM(I145)</f>
        <v>0</v>
      </c>
      <c r="J144" s="1217">
        <f t="shared" si="72"/>
        <v>0</v>
      </c>
      <c r="K144" s="1217">
        <f t="shared" ref="K144:L144" si="75">SUM(K145)</f>
        <v>0</v>
      </c>
      <c r="L144" s="1217">
        <f t="shared" si="75"/>
        <v>0</v>
      </c>
      <c r="M144" s="1226">
        <f t="shared" si="73"/>
        <v>0</v>
      </c>
      <c r="N144" s="1226">
        <f t="shared" si="55"/>
        <v>0</v>
      </c>
      <c r="P144" s="474"/>
      <c r="Q144" s="474"/>
      <c r="R144" s="474"/>
      <c r="S144" s="474"/>
      <c r="T144" s="474"/>
      <c r="U144" s="474"/>
      <c r="V144" s="474"/>
      <c r="W144" s="474"/>
    </row>
    <row r="145" spans="1:23" s="477" customFormat="1" ht="21" customHeight="1">
      <c r="A145" s="1021" t="str">
        <f t="shared" si="70"/>
        <v>81104143811</v>
      </c>
      <c r="B145" s="478">
        <v>8110</v>
      </c>
      <c r="C145" s="479">
        <v>4143</v>
      </c>
      <c r="D145" s="1168">
        <v>8</v>
      </c>
      <c r="E145" s="1168">
        <v>1</v>
      </c>
      <c r="F145" s="1168">
        <v>1</v>
      </c>
      <c r="G145" s="485" t="s">
        <v>1604</v>
      </c>
      <c r="H145" s="481"/>
      <c r="I145" s="481"/>
      <c r="J145" s="481">
        <f t="shared" si="72"/>
        <v>0</v>
      </c>
      <c r="K145" s="481"/>
      <c r="L145" s="481"/>
      <c r="M145" s="1227">
        <f t="shared" si="73"/>
        <v>0</v>
      </c>
      <c r="N145" s="1227">
        <f t="shared" si="55"/>
        <v>0</v>
      </c>
      <c r="P145" s="474"/>
      <c r="Q145" s="474"/>
      <c r="R145" s="474"/>
      <c r="S145" s="474"/>
      <c r="T145" s="474"/>
      <c r="U145" s="474"/>
      <c r="V145" s="474"/>
      <c r="W145" s="474"/>
    </row>
    <row r="146" spans="1:23" s="477" customFormat="1">
      <c r="A146" s="1021" t="str">
        <f t="shared" si="70"/>
        <v>811041439</v>
      </c>
      <c r="B146" s="1207">
        <v>8110</v>
      </c>
      <c r="C146" s="1208">
        <v>4143</v>
      </c>
      <c r="D146" s="1209">
        <v>9</v>
      </c>
      <c r="E146" s="1209"/>
      <c r="F146" s="1209"/>
      <c r="G146" s="1210" t="s">
        <v>1605</v>
      </c>
      <c r="H146" s="1211">
        <f>+H147</f>
        <v>0</v>
      </c>
      <c r="I146" s="1211">
        <f>+I147</f>
        <v>0</v>
      </c>
      <c r="J146" s="1211">
        <f t="shared" si="72"/>
        <v>0</v>
      </c>
      <c r="K146" s="1211">
        <f t="shared" ref="K146:L146" si="76">+K147</f>
        <v>0</v>
      </c>
      <c r="L146" s="1211">
        <f t="shared" si="76"/>
        <v>0</v>
      </c>
      <c r="M146" s="1225">
        <f t="shared" si="73"/>
        <v>0</v>
      </c>
      <c r="N146" s="1212">
        <f t="shared" si="55"/>
        <v>0</v>
      </c>
      <c r="P146" s="474"/>
      <c r="Q146" s="474"/>
      <c r="R146" s="474"/>
      <c r="S146" s="474"/>
      <c r="T146" s="474"/>
      <c r="U146" s="474"/>
      <c r="V146" s="474"/>
      <c r="W146" s="474"/>
    </row>
    <row r="147" spans="1:23" s="477" customFormat="1">
      <c r="A147" s="1021" t="str">
        <f t="shared" si="70"/>
        <v>8110414391</v>
      </c>
      <c r="B147" s="1218">
        <v>8110</v>
      </c>
      <c r="C147" s="1219">
        <v>4143</v>
      </c>
      <c r="D147" s="1220">
        <v>9</v>
      </c>
      <c r="E147" s="1220">
        <v>1</v>
      </c>
      <c r="F147" s="1220"/>
      <c r="G147" s="1216" t="s">
        <v>1605</v>
      </c>
      <c r="H147" s="1217">
        <f>SUM(H148)</f>
        <v>0</v>
      </c>
      <c r="I147" s="1217">
        <f>SUM(I148)</f>
        <v>0</v>
      </c>
      <c r="J147" s="1217">
        <f t="shared" si="72"/>
        <v>0</v>
      </c>
      <c r="K147" s="1217">
        <f t="shared" ref="K147:L147" si="77">SUM(K148)</f>
        <v>0</v>
      </c>
      <c r="L147" s="1217">
        <f t="shared" si="77"/>
        <v>0</v>
      </c>
      <c r="M147" s="1226">
        <f t="shared" si="73"/>
        <v>0</v>
      </c>
      <c r="N147" s="1226">
        <f t="shared" si="55"/>
        <v>0</v>
      </c>
      <c r="P147" s="474"/>
      <c r="Q147" s="474"/>
      <c r="R147" s="474"/>
      <c r="S147" s="474"/>
      <c r="T147" s="474"/>
      <c r="U147" s="474"/>
      <c r="V147" s="474"/>
      <c r="W147" s="474"/>
    </row>
    <row r="148" spans="1:23" s="477" customFormat="1">
      <c r="A148" s="1021" t="str">
        <f t="shared" si="70"/>
        <v>81104143911</v>
      </c>
      <c r="B148" s="478">
        <v>8110</v>
      </c>
      <c r="C148" s="479">
        <v>4143</v>
      </c>
      <c r="D148" s="1168">
        <v>9</v>
      </c>
      <c r="E148" s="1168">
        <v>1</v>
      </c>
      <c r="F148" s="1168">
        <v>1</v>
      </c>
      <c r="G148" s="480" t="s">
        <v>1605</v>
      </c>
      <c r="H148" s="481"/>
      <c r="I148" s="481"/>
      <c r="J148" s="481">
        <f t="shared" si="72"/>
        <v>0</v>
      </c>
      <c r="K148" s="481"/>
      <c r="L148" s="481"/>
      <c r="M148" s="1227">
        <f t="shared" si="73"/>
        <v>0</v>
      </c>
      <c r="N148" s="1227">
        <f t="shared" si="55"/>
        <v>0</v>
      </c>
      <c r="P148" s="474"/>
      <c r="Q148" s="474"/>
      <c r="R148" s="474"/>
      <c r="S148" s="474"/>
      <c r="T148" s="474"/>
      <c r="U148" s="474"/>
      <c r="V148" s="474"/>
      <c r="W148" s="474"/>
    </row>
    <row r="149" spans="1:23" s="477" customFormat="1">
      <c r="A149" s="1021" t="str">
        <f t="shared" si="70"/>
        <v>8110414310</v>
      </c>
      <c r="B149" s="1207">
        <v>8110</v>
      </c>
      <c r="C149" s="1208">
        <v>4143</v>
      </c>
      <c r="D149" s="1209">
        <v>10</v>
      </c>
      <c r="E149" s="1209"/>
      <c r="F149" s="1209"/>
      <c r="G149" s="1210" t="s">
        <v>1606</v>
      </c>
      <c r="H149" s="1211">
        <f>+H150</f>
        <v>0</v>
      </c>
      <c r="I149" s="1211">
        <f>+I150</f>
        <v>0</v>
      </c>
      <c r="J149" s="1211">
        <f t="shared" si="72"/>
        <v>0</v>
      </c>
      <c r="K149" s="1211">
        <f t="shared" ref="K149:L149" si="78">+K150</f>
        <v>0</v>
      </c>
      <c r="L149" s="1211">
        <f t="shared" si="78"/>
        <v>0</v>
      </c>
      <c r="M149" s="1225">
        <f t="shared" si="73"/>
        <v>0</v>
      </c>
      <c r="N149" s="1212">
        <f t="shared" si="55"/>
        <v>0</v>
      </c>
      <c r="P149" s="474"/>
      <c r="Q149" s="474"/>
      <c r="R149" s="474"/>
      <c r="S149" s="474"/>
      <c r="T149" s="474"/>
      <c r="U149" s="474"/>
      <c r="V149" s="474"/>
      <c r="W149" s="474"/>
    </row>
    <row r="150" spans="1:23" s="477" customFormat="1">
      <c r="A150" s="1021" t="str">
        <f t="shared" si="70"/>
        <v>81104143101</v>
      </c>
      <c r="B150" s="1218">
        <v>8110</v>
      </c>
      <c r="C150" s="1219">
        <v>4143</v>
      </c>
      <c r="D150" s="1220">
        <v>10</v>
      </c>
      <c r="E150" s="1220">
        <v>1</v>
      </c>
      <c r="F150" s="1220"/>
      <c r="G150" s="1216" t="s">
        <v>1606</v>
      </c>
      <c r="H150" s="1217">
        <f>SUM(H151)</f>
        <v>0</v>
      </c>
      <c r="I150" s="1217">
        <f>SUM(I151)</f>
        <v>0</v>
      </c>
      <c r="J150" s="1217">
        <f t="shared" si="72"/>
        <v>0</v>
      </c>
      <c r="K150" s="1217">
        <f t="shared" ref="K150:L150" si="79">SUM(K151)</f>
        <v>0</v>
      </c>
      <c r="L150" s="1217">
        <f t="shared" si="79"/>
        <v>0</v>
      </c>
      <c r="M150" s="1226">
        <f t="shared" si="73"/>
        <v>0</v>
      </c>
      <c r="N150" s="1226">
        <f t="shared" si="55"/>
        <v>0</v>
      </c>
      <c r="P150" s="474"/>
      <c r="Q150" s="474"/>
      <c r="R150" s="474"/>
      <c r="S150" s="474"/>
      <c r="T150" s="474"/>
      <c r="U150" s="474"/>
      <c r="V150" s="474"/>
      <c r="W150" s="474"/>
    </row>
    <row r="151" spans="1:23" s="477" customFormat="1">
      <c r="A151" s="1021" t="str">
        <f t="shared" si="70"/>
        <v>811041431011</v>
      </c>
      <c r="B151" s="478">
        <v>8110</v>
      </c>
      <c r="C151" s="479">
        <v>4143</v>
      </c>
      <c r="D151" s="1168">
        <v>10</v>
      </c>
      <c r="E151" s="1168">
        <v>1</v>
      </c>
      <c r="F151" s="1168">
        <v>1</v>
      </c>
      <c r="G151" s="480" t="s">
        <v>1606</v>
      </c>
      <c r="H151" s="481"/>
      <c r="I151" s="481"/>
      <c r="J151" s="481">
        <f t="shared" si="72"/>
        <v>0</v>
      </c>
      <c r="K151" s="481"/>
      <c r="L151" s="481"/>
      <c r="M151" s="1227">
        <f t="shared" si="73"/>
        <v>0</v>
      </c>
      <c r="N151" s="1227">
        <f t="shared" si="55"/>
        <v>0</v>
      </c>
      <c r="P151" s="474"/>
      <c r="Q151" s="474"/>
      <c r="R151" s="474"/>
      <c r="S151" s="474"/>
      <c r="T151" s="474"/>
      <c r="U151" s="474"/>
      <c r="V151" s="474"/>
      <c r="W151" s="474"/>
    </row>
    <row r="152" spans="1:23" s="477" customFormat="1">
      <c r="A152" s="1021" t="str">
        <f t="shared" si="70"/>
        <v>8110414311</v>
      </c>
      <c r="B152" s="1207">
        <v>8110</v>
      </c>
      <c r="C152" s="1208">
        <v>4143</v>
      </c>
      <c r="D152" s="1209">
        <v>11</v>
      </c>
      <c r="E152" s="1209"/>
      <c r="F152" s="1209"/>
      <c r="G152" s="1210" t="s">
        <v>1607</v>
      </c>
      <c r="H152" s="1211">
        <f>+H153</f>
        <v>0</v>
      </c>
      <c r="I152" s="1211">
        <f>+I153</f>
        <v>0</v>
      </c>
      <c r="J152" s="1211">
        <f t="shared" si="72"/>
        <v>0</v>
      </c>
      <c r="K152" s="1211">
        <f t="shared" ref="K152:L152" si="80">+K153</f>
        <v>0</v>
      </c>
      <c r="L152" s="1211">
        <f t="shared" si="80"/>
        <v>0</v>
      </c>
      <c r="M152" s="1225">
        <f t="shared" si="73"/>
        <v>0</v>
      </c>
      <c r="N152" s="1212">
        <f t="shared" si="55"/>
        <v>0</v>
      </c>
      <c r="P152" s="474"/>
      <c r="Q152" s="474"/>
      <c r="R152" s="474"/>
      <c r="S152" s="474"/>
      <c r="T152" s="474"/>
      <c r="U152" s="474"/>
      <c r="V152" s="474"/>
      <c r="W152" s="474"/>
    </row>
    <row r="153" spans="1:23" s="477" customFormat="1">
      <c r="A153" s="1021" t="str">
        <f t="shared" si="70"/>
        <v>81104143111</v>
      </c>
      <c r="B153" s="1218">
        <v>8110</v>
      </c>
      <c r="C153" s="1219">
        <v>4143</v>
      </c>
      <c r="D153" s="1220">
        <v>11</v>
      </c>
      <c r="E153" s="1220">
        <v>1</v>
      </c>
      <c r="F153" s="1220"/>
      <c r="G153" s="1216" t="s">
        <v>1607</v>
      </c>
      <c r="H153" s="1217">
        <f>SUM(H154)</f>
        <v>0</v>
      </c>
      <c r="I153" s="1217">
        <f>SUM(I154)</f>
        <v>0</v>
      </c>
      <c r="J153" s="1217">
        <f t="shared" si="72"/>
        <v>0</v>
      </c>
      <c r="K153" s="1217">
        <f t="shared" ref="K153:L153" si="81">SUM(K154)</f>
        <v>0</v>
      </c>
      <c r="L153" s="1217">
        <f t="shared" si="81"/>
        <v>0</v>
      </c>
      <c r="M153" s="1226">
        <f t="shared" si="73"/>
        <v>0</v>
      </c>
      <c r="N153" s="1226">
        <f t="shared" si="55"/>
        <v>0</v>
      </c>
      <c r="P153" s="474"/>
      <c r="Q153" s="474"/>
      <c r="R153" s="474"/>
      <c r="S153" s="474"/>
      <c r="T153" s="474"/>
      <c r="U153" s="474"/>
      <c r="V153" s="474"/>
      <c r="W153" s="474"/>
    </row>
    <row r="154" spans="1:23" s="477" customFormat="1">
      <c r="A154" s="1021" t="str">
        <f t="shared" si="70"/>
        <v>811041431111</v>
      </c>
      <c r="B154" s="478">
        <v>8110</v>
      </c>
      <c r="C154" s="479">
        <v>4143</v>
      </c>
      <c r="D154" s="1168">
        <v>11</v>
      </c>
      <c r="E154" s="1168">
        <v>1</v>
      </c>
      <c r="F154" s="1168">
        <v>1</v>
      </c>
      <c r="G154" s="480" t="s">
        <v>1607</v>
      </c>
      <c r="H154" s="481"/>
      <c r="I154" s="481"/>
      <c r="J154" s="481">
        <f t="shared" si="72"/>
        <v>0</v>
      </c>
      <c r="K154" s="481"/>
      <c r="L154" s="481"/>
      <c r="M154" s="1227">
        <f t="shared" si="73"/>
        <v>0</v>
      </c>
      <c r="N154" s="1227">
        <f t="shared" si="55"/>
        <v>0</v>
      </c>
      <c r="P154" s="474"/>
      <c r="Q154" s="474"/>
      <c r="R154" s="474"/>
      <c r="S154" s="474"/>
      <c r="T154" s="474"/>
      <c r="U154" s="474"/>
      <c r="V154" s="474"/>
      <c r="W154" s="474"/>
    </row>
    <row r="155" spans="1:23" s="477" customFormat="1" ht="18">
      <c r="A155" s="1021" t="str">
        <f t="shared" si="70"/>
        <v>8110414312</v>
      </c>
      <c r="B155" s="1207">
        <v>8110</v>
      </c>
      <c r="C155" s="1208">
        <v>4143</v>
      </c>
      <c r="D155" s="1209">
        <v>12</v>
      </c>
      <c r="E155" s="1209"/>
      <c r="F155" s="1209"/>
      <c r="G155" s="1210" t="s">
        <v>1608</v>
      </c>
      <c r="H155" s="1211">
        <f>+H156</f>
        <v>0</v>
      </c>
      <c r="I155" s="1211">
        <f>+I156</f>
        <v>0</v>
      </c>
      <c r="J155" s="1211">
        <f t="shared" si="72"/>
        <v>0</v>
      </c>
      <c r="K155" s="1211">
        <f t="shared" ref="K155:L155" si="82">+K156</f>
        <v>0</v>
      </c>
      <c r="L155" s="1211">
        <f t="shared" si="82"/>
        <v>0</v>
      </c>
      <c r="M155" s="1225">
        <f t="shared" si="73"/>
        <v>0</v>
      </c>
      <c r="N155" s="1212">
        <f t="shared" si="55"/>
        <v>0</v>
      </c>
      <c r="P155" s="474"/>
      <c r="Q155" s="474"/>
      <c r="R155" s="474"/>
      <c r="S155" s="474"/>
      <c r="T155" s="474"/>
      <c r="U155" s="474"/>
      <c r="V155" s="474"/>
      <c r="W155" s="474"/>
    </row>
    <row r="156" spans="1:23" s="477" customFormat="1" ht="18">
      <c r="A156" s="1021" t="str">
        <f t="shared" si="70"/>
        <v>81104143121</v>
      </c>
      <c r="B156" s="1218">
        <v>8110</v>
      </c>
      <c r="C156" s="1219">
        <v>4143</v>
      </c>
      <c r="D156" s="1220">
        <v>12</v>
      </c>
      <c r="E156" s="1220">
        <v>1</v>
      </c>
      <c r="F156" s="1220"/>
      <c r="G156" s="1216" t="s">
        <v>1608</v>
      </c>
      <c r="H156" s="1217">
        <f>SUM(H157)</f>
        <v>0</v>
      </c>
      <c r="I156" s="1217">
        <f>SUM(I157)</f>
        <v>0</v>
      </c>
      <c r="J156" s="1217">
        <f t="shared" si="72"/>
        <v>0</v>
      </c>
      <c r="K156" s="1217">
        <f t="shared" ref="K156:L156" si="83">SUM(K157)</f>
        <v>0</v>
      </c>
      <c r="L156" s="1217">
        <f t="shared" si="83"/>
        <v>0</v>
      </c>
      <c r="M156" s="1226">
        <f t="shared" si="73"/>
        <v>0</v>
      </c>
      <c r="N156" s="1226">
        <f>L156-J156</f>
        <v>0</v>
      </c>
      <c r="P156" s="474"/>
      <c r="Q156" s="474"/>
      <c r="R156" s="474"/>
      <c r="S156" s="474"/>
      <c r="T156" s="474"/>
      <c r="U156" s="474"/>
      <c r="V156" s="474"/>
      <c r="W156" s="474"/>
    </row>
    <row r="157" spans="1:23" s="477" customFormat="1" ht="21" customHeight="1">
      <c r="A157" s="1021" t="str">
        <f t="shared" si="70"/>
        <v>811041431211</v>
      </c>
      <c r="B157" s="478">
        <v>8110</v>
      </c>
      <c r="C157" s="479">
        <v>4143</v>
      </c>
      <c r="D157" s="1168">
        <v>12</v>
      </c>
      <c r="E157" s="1168">
        <v>1</v>
      </c>
      <c r="F157" s="1168">
        <v>1</v>
      </c>
      <c r="G157" s="485" t="s">
        <v>1608</v>
      </c>
      <c r="H157" s="481"/>
      <c r="I157" s="481"/>
      <c r="J157" s="481">
        <f t="shared" si="72"/>
        <v>0</v>
      </c>
      <c r="K157" s="481"/>
      <c r="L157" s="481"/>
      <c r="M157" s="1227">
        <f t="shared" si="73"/>
        <v>0</v>
      </c>
      <c r="N157" s="1227">
        <f>L157-J157</f>
        <v>0</v>
      </c>
      <c r="P157" s="474"/>
      <c r="Q157" s="474"/>
      <c r="R157" s="474"/>
      <c r="S157" s="474"/>
      <c r="T157" s="474"/>
      <c r="U157" s="474"/>
      <c r="V157" s="474"/>
      <c r="W157" s="474"/>
    </row>
    <row r="158" spans="1:23" s="477" customFormat="1">
      <c r="A158" s="1021" t="str">
        <f t="shared" si="70"/>
        <v>81104144</v>
      </c>
      <c r="B158" s="1201">
        <v>8110</v>
      </c>
      <c r="C158" s="1202">
        <v>4144</v>
      </c>
      <c r="D158" s="1203"/>
      <c r="E158" s="1203"/>
      <c r="F158" s="1203"/>
      <c r="G158" s="1204" t="s">
        <v>486</v>
      </c>
      <c r="H158" s="1205">
        <f>SUM(H159)</f>
        <v>0</v>
      </c>
      <c r="I158" s="1205">
        <f>SUM(I159)</f>
        <v>0</v>
      </c>
      <c r="J158" s="1205">
        <f t="shared" si="72"/>
        <v>0</v>
      </c>
      <c r="K158" s="1205">
        <f t="shared" ref="K158:L159" si="84">SUM(K159)</f>
        <v>0</v>
      </c>
      <c r="L158" s="1205">
        <f t="shared" si="84"/>
        <v>0</v>
      </c>
      <c r="M158" s="1224">
        <f t="shared" si="73"/>
        <v>0</v>
      </c>
      <c r="N158" s="1206">
        <f t="shared" si="55"/>
        <v>0</v>
      </c>
      <c r="P158" s="474"/>
      <c r="Q158" s="474"/>
      <c r="R158" s="474"/>
      <c r="S158" s="474"/>
      <c r="T158" s="474"/>
      <c r="U158" s="474"/>
      <c r="V158" s="474"/>
      <c r="W158" s="474"/>
    </row>
    <row r="159" spans="1:23" s="477" customFormat="1">
      <c r="A159" s="1021" t="str">
        <f t="shared" si="70"/>
        <v>811041441</v>
      </c>
      <c r="B159" s="1207">
        <v>8110</v>
      </c>
      <c r="C159" s="1208">
        <v>4144</v>
      </c>
      <c r="D159" s="1209">
        <v>1</v>
      </c>
      <c r="E159" s="1209"/>
      <c r="F159" s="1209"/>
      <c r="G159" s="1210" t="s">
        <v>486</v>
      </c>
      <c r="H159" s="1211">
        <f>SUM(H160)</f>
        <v>0</v>
      </c>
      <c r="I159" s="1211">
        <f>SUM(I160)</f>
        <v>0</v>
      </c>
      <c r="J159" s="1211">
        <f t="shared" si="72"/>
        <v>0</v>
      </c>
      <c r="K159" s="1211">
        <f t="shared" si="84"/>
        <v>0</v>
      </c>
      <c r="L159" s="1211">
        <f t="shared" si="84"/>
        <v>0</v>
      </c>
      <c r="M159" s="1225">
        <f t="shared" si="73"/>
        <v>0</v>
      </c>
      <c r="N159" s="1212">
        <f t="shared" si="55"/>
        <v>0</v>
      </c>
      <c r="P159" s="474"/>
      <c r="Q159" s="474"/>
      <c r="R159" s="474"/>
      <c r="S159" s="474"/>
      <c r="T159" s="474"/>
      <c r="U159" s="474"/>
      <c r="V159" s="474"/>
      <c r="W159" s="474"/>
    </row>
    <row r="160" spans="1:23" s="477" customFormat="1">
      <c r="A160" s="1021" t="str">
        <f t="shared" si="70"/>
        <v>8110414411</v>
      </c>
      <c r="B160" s="1218">
        <v>8110</v>
      </c>
      <c r="C160" s="1219">
        <v>4144</v>
      </c>
      <c r="D160" s="1220">
        <v>1</v>
      </c>
      <c r="E160" s="1220">
        <v>1</v>
      </c>
      <c r="F160" s="1220"/>
      <c r="G160" s="1216" t="s">
        <v>486</v>
      </c>
      <c r="H160" s="1217">
        <f>SUM(H161:H164)</f>
        <v>0</v>
      </c>
      <c r="I160" s="1217">
        <f>SUM(I161:I164)</f>
        <v>0</v>
      </c>
      <c r="J160" s="1217">
        <f t="shared" si="72"/>
        <v>0</v>
      </c>
      <c r="K160" s="1217">
        <f t="shared" ref="K160:L160" si="85">SUM(K161:K164)</f>
        <v>0</v>
      </c>
      <c r="L160" s="1217">
        <f t="shared" si="85"/>
        <v>0</v>
      </c>
      <c r="M160" s="1226">
        <f t="shared" si="73"/>
        <v>0</v>
      </c>
      <c r="N160" s="1234">
        <f t="shared" si="55"/>
        <v>0</v>
      </c>
      <c r="P160" s="474"/>
      <c r="Q160" s="474"/>
      <c r="R160" s="474"/>
      <c r="S160" s="474"/>
      <c r="T160" s="474"/>
      <c r="U160" s="474"/>
      <c r="V160" s="474"/>
      <c r="W160" s="474"/>
    </row>
    <row r="161" spans="1:23" s="477" customFormat="1">
      <c r="A161" s="1021" t="str">
        <f t="shared" si="70"/>
        <v>81104144111</v>
      </c>
      <c r="B161" s="478">
        <v>8110</v>
      </c>
      <c r="C161" s="479">
        <v>4144</v>
      </c>
      <c r="D161" s="1168">
        <v>1</v>
      </c>
      <c r="E161" s="1168">
        <v>1</v>
      </c>
      <c r="F161" s="1168">
        <v>1</v>
      </c>
      <c r="G161" s="480" t="s">
        <v>452</v>
      </c>
      <c r="H161" s="482"/>
      <c r="I161" s="482"/>
      <c r="J161" s="482">
        <f t="shared" si="72"/>
        <v>0</v>
      </c>
      <c r="K161" s="482"/>
      <c r="L161" s="482"/>
      <c r="M161" s="1228">
        <f t="shared" si="73"/>
        <v>0</v>
      </c>
      <c r="N161" s="1236">
        <f t="shared" si="55"/>
        <v>0</v>
      </c>
      <c r="P161" s="474"/>
      <c r="Q161" s="474"/>
      <c r="R161" s="474"/>
      <c r="S161" s="474"/>
      <c r="T161" s="474"/>
      <c r="U161" s="474"/>
      <c r="V161" s="474"/>
      <c r="W161" s="474"/>
    </row>
    <row r="162" spans="1:23" s="477" customFormat="1">
      <c r="A162" s="1021" t="str">
        <f t="shared" si="70"/>
        <v>81104144112</v>
      </c>
      <c r="B162" s="478">
        <v>8110</v>
      </c>
      <c r="C162" s="479">
        <v>4144</v>
      </c>
      <c r="D162" s="1168">
        <v>1</v>
      </c>
      <c r="E162" s="1168">
        <v>1</v>
      </c>
      <c r="F162" s="1168">
        <v>2</v>
      </c>
      <c r="G162" s="480" t="s">
        <v>453</v>
      </c>
      <c r="H162" s="482"/>
      <c r="I162" s="482"/>
      <c r="J162" s="482">
        <f t="shared" si="72"/>
        <v>0</v>
      </c>
      <c r="K162" s="482"/>
      <c r="L162" s="482"/>
      <c r="M162" s="1228">
        <f t="shared" si="73"/>
        <v>0</v>
      </c>
      <c r="N162" s="1236">
        <f t="shared" si="55"/>
        <v>0</v>
      </c>
      <c r="P162" s="474"/>
      <c r="Q162" s="474"/>
      <c r="R162" s="474"/>
      <c r="S162" s="474"/>
      <c r="T162" s="474"/>
      <c r="U162" s="474"/>
      <c r="V162" s="474"/>
      <c r="W162" s="474"/>
    </row>
    <row r="163" spans="1:23" s="477" customFormat="1">
      <c r="A163" s="1021" t="str">
        <f t="shared" si="70"/>
        <v>81104144113</v>
      </c>
      <c r="B163" s="478">
        <v>8110</v>
      </c>
      <c r="C163" s="479">
        <v>4144</v>
      </c>
      <c r="D163" s="1168">
        <v>1</v>
      </c>
      <c r="E163" s="1168">
        <v>1</v>
      </c>
      <c r="F163" s="1168">
        <v>3</v>
      </c>
      <c r="G163" s="480" t="s">
        <v>454</v>
      </c>
      <c r="H163" s="482"/>
      <c r="I163" s="482"/>
      <c r="J163" s="482">
        <f t="shared" si="72"/>
        <v>0</v>
      </c>
      <c r="K163" s="482"/>
      <c r="L163" s="482"/>
      <c r="M163" s="1228">
        <f t="shared" si="73"/>
        <v>0</v>
      </c>
      <c r="N163" s="1236">
        <f t="shared" si="55"/>
        <v>0</v>
      </c>
      <c r="P163" s="474"/>
      <c r="Q163" s="474"/>
      <c r="R163" s="474"/>
      <c r="S163" s="474"/>
      <c r="T163" s="474"/>
      <c r="U163" s="474"/>
      <c r="V163" s="474"/>
      <c r="W163" s="474"/>
    </row>
    <row r="164" spans="1:23" s="477" customFormat="1">
      <c r="A164" s="1021" t="str">
        <f t="shared" si="70"/>
        <v>81104144114</v>
      </c>
      <c r="B164" s="478">
        <v>8110</v>
      </c>
      <c r="C164" s="479">
        <v>4144</v>
      </c>
      <c r="D164" s="1168">
        <v>1</v>
      </c>
      <c r="E164" s="1168">
        <v>1</v>
      </c>
      <c r="F164" s="1168">
        <v>4</v>
      </c>
      <c r="G164" s="480" t="s">
        <v>455</v>
      </c>
      <c r="H164" s="482"/>
      <c r="I164" s="482"/>
      <c r="J164" s="482">
        <f t="shared" si="72"/>
        <v>0</v>
      </c>
      <c r="K164" s="482"/>
      <c r="L164" s="482"/>
      <c r="M164" s="1228">
        <f t="shared" si="73"/>
        <v>0</v>
      </c>
      <c r="N164" s="1236">
        <f t="shared" si="55"/>
        <v>0</v>
      </c>
      <c r="P164" s="474"/>
      <c r="Q164" s="474"/>
      <c r="R164" s="474"/>
      <c r="S164" s="474"/>
      <c r="T164" s="474"/>
      <c r="U164" s="474"/>
      <c r="V164" s="474"/>
      <c r="W164" s="474"/>
    </row>
    <row r="165" spans="1:23" s="477" customFormat="1" ht="27">
      <c r="A165" s="1021" t="str">
        <f t="shared" si="70"/>
        <v>81104145</v>
      </c>
      <c r="B165" s="1201">
        <v>8110</v>
      </c>
      <c r="C165" s="1202">
        <v>4145</v>
      </c>
      <c r="D165" s="1203"/>
      <c r="E165" s="1203"/>
      <c r="F165" s="1203"/>
      <c r="G165" s="1204" t="s">
        <v>1609</v>
      </c>
      <c r="H165" s="1205">
        <f>+H166</f>
        <v>0</v>
      </c>
      <c r="I165" s="1205">
        <f>+I166</f>
        <v>0</v>
      </c>
      <c r="J165" s="1205">
        <f t="shared" si="72"/>
        <v>0</v>
      </c>
      <c r="K165" s="1205">
        <f t="shared" ref="K165:L166" si="86">+K166</f>
        <v>0</v>
      </c>
      <c r="L165" s="1205">
        <f t="shared" si="86"/>
        <v>0</v>
      </c>
      <c r="M165" s="1224">
        <f t="shared" si="73"/>
        <v>0</v>
      </c>
      <c r="N165" s="1206">
        <f t="shared" si="55"/>
        <v>0</v>
      </c>
      <c r="P165" s="474"/>
      <c r="Q165" s="474"/>
      <c r="R165" s="474"/>
      <c r="S165" s="474"/>
      <c r="T165" s="474"/>
      <c r="U165" s="474"/>
      <c r="V165" s="474"/>
      <c r="W165" s="474"/>
    </row>
    <row r="166" spans="1:23" s="477" customFormat="1" ht="27">
      <c r="A166" s="1021" t="str">
        <f t="shared" si="70"/>
        <v>811041451</v>
      </c>
      <c r="B166" s="1207">
        <v>8110</v>
      </c>
      <c r="C166" s="1208">
        <v>4145</v>
      </c>
      <c r="D166" s="1209">
        <v>1</v>
      </c>
      <c r="E166" s="1209"/>
      <c r="F166" s="1209"/>
      <c r="G166" s="1210" t="s">
        <v>1609</v>
      </c>
      <c r="H166" s="1211">
        <f>+H167</f>
        <v>0</v>
      </c>
      <c r="I166" s="1211">
        <f>+I167</f>
        <v>0</v>
      </c>
      <c r="J166" s="1211">
        <f t="shared" si="72"/>
        <v>0</v>
      </c>
      <c r="K166" s="1211">
        <f t="shared" si="86"/>
        <v>0</v>
      </c>
      <c r="L166" s="1211">
        <f t="shared" si="86"/>
        <v>0</v>
      </c>
      <c r="M166" s="1225">
        <f t="shared" si="73"/>
        <v>0</v>
      </c>
      <c r="N166" s="1212">
        <f t="shared" si="55"/>
        <v>0</v>
      </c>
      <c r="P166" s="474"/>
      <c r="Q166" s="474"/>
      <c r="R166" s="474"/>
      <c r="S166" s="474"/>
      <c r="T166" s="474"/>
      <c r="U166" s="474"/>
      <c r="V166" s="474"/>
      <c r="W166" s="474"/>
    </row>
    <row r="167" spans="1:23" s="477" customFormat="1" ht="18">
      <c r="A167" s="1021" t="str">
        <f t="shared" si="70"/>
        <v>8110414511</v>
      </c>
      <c r="B167" s="1218">
        <v>8110</v>
      </c>
      <c r="C167" s="1219">
        <v>4145</v>
      </c>
      <c r="D167" s="1220">
        <v>1</v>
      </c>
      <c r="E167" s="1220">
        <v>1</v>
      </c>
      <c r="F167" s="1220"/>
      <c r="G167" s="1216" t="s">
        <v>1609</v>
      </c>
      <c r="H167" s="1217">
        <f>SUM(H168)</f>
        <v>0</v>
      </c>
      <c r="I167" s="1217">
        <f>SUM(I168)</f>
        <v>0</v>
      </c>
      <c r="J167" s="1217">
        <f t="shared" si="72"/>
        <v>0</v>
      </c>
      <c r="K167" s="1217">
        <f t="shared" ref="K167:L167" si="87">SUM(K168)</f>
        <v>0</v>
      </c>
      <c r="L167" s="1217">
        <f t="shared" si="87"/>
        <v>0</v>
      </c>
      <c r="M167" s="1226">
        <f t="shared" si="73"/>
        <v>0</v>
      </c>
      <c r="N167" s="1234">
        <f t="shared" si="55"/>
        <v>0</v>
      </c>
      <c r="P167" s="474"/>
      <c r="Q167" s="474"/>
      <c r="R167" s="474"/>
      <c r="S167" s="474"/>
      <c r="T167" s="474"/>
      <c r="U167" s="474"/>
      <c r="V167" s="474"/>
      <c r="W167" s="474"/>
    </row>
    <row r="168" spans="1:23" s="477" customFormat="1" ht="21" customHeight="1">
      <c r="A168" s="1021" t="str">
        <f t="shared" si="70"/>
        <v>81104145111</v>
      </c>
      <c r="B168" s="478">
        <v>8110</v>
      </c>
      <c r="C168" s="479">
        <v>4145</v>
      </c>
      <c r="D168" s="1168">
        <v>1</v>
      </c>
      <c r="E168" s="1168">
        <v>1</v>
      </c>
      <c r="F168" s="1168">
        <v>1</v>
      </c>
      <c r="G168" s="480" t="s">
        <v>1609</v>
      </c>
      <c r="H168" s="482"/>
      <c r="I168" s="482"/>
      <c r="J168" s="482">
        <f t="shared" si="72"/>
        <v>0</v>
      </c>
      <c r="K168" s="482"/>
      <c r="L168" s="482"/>
      <c r="M168" s="1228">
        <f t="shared" si="73"/>
        <v>0</v>
      </c>
      <c r="N168" s="1236">
        <f t="shared" si="55"/>
        <v>0</v>
      </c>
      <c r="P168" s="474"/>
      <c r="Q168" s="474"/>
      <c r="R168" s="474"/>
      <c r="S168" s="474"/>
      <c r="T168" s="474"/>
      <c r="U168" s="474"/>
      <c r="V168" s="474"/>
      <c r="W168" s="474"/>
    </row>
    <row r="169" spans="1:23" s="477" customFormat="1">
      <c r="A169" s="1021" t="str">
        <f t="shared" si="70"/>
        <v>81104149</v>
      </c>
      <c r="B169" s="1201">
        <v>8110</v>
      </c>
      <c r="C169" s="1202">
        <v>4149</v>
      </c>
      <c r="D169" s="1203"/>
      <c r="E169" s="1203"/>
      <c r="F169" s="1203"/>
      <c r="G169" s="1204" t="s">
        <v>487</v>
      </c>
      <c r="H169" s="1205">
        <f>SUM(H170)</f>
        <v>0</v>
      </c>
      <c r="I169" s="1205">
        <f>SUM(I170)</f>
        <v>0</v>
      </c>
      <c r="J169" s="1205">
        <f t="shared" si="72"/>
        <v>0</v>
      </c>
      <c r="K169" s="1205">
        <f t="shared" ref="K169:L170" si="88">SUM(K170)</f>
        <v>0</v>
      </c>
      <c r="L169" s="1205">
        <f t="shared" si="88"/>
        <v>0</v>
      </c>
      <c r="M169" s="1224">
        <f t="shared" si="73"/>
        <v>0</v>
      </c>
      <c r="N169" s="1206">
        <f t="shared" si="55"/>
        <v>0</v>
      </c>
      <c r="P169" s="474"/>
      <c r="Q169" s="474"/>
      <c r="R169" s="474"/>
      <c r="S169" s="474"/>
      <c r="T169" s="474"/>
      <c r="U169" s="474"/>
      <c r="V169" s="474"/>
      <c r="W169" s="474"/>
    </row>
    <row r="170" spans="1:23" s="477" customFormat="1">
      <c r="A170" s="1021" t="str">
        <f t="shared" si="70"/>
        <v>811041491</v>
      </c>
      <c r="B170" s="1207">
        <v>8110</v>
      </c>
      <c r="C170" s="1208">
        <v>4149</v>
      </c>
      <c r="D170" s="1209">
        <v>1</v>
      </c>
      <c r="E170" s="1209"/>
      <c r="F170" s="1209"/>
      <c r="G170" s="1210" t="s">
        <v>487</v>
      </c>
      <c r="H170" s="1211">
        <f>SUM(H171)</f>
        <v>0</v>
      </c>
      <c r="I170" s="1211">
        <f>SUM(I171)</f>
        <v>0</v>
      </c>
      <c r="J170" s="1211">
        <f t="shared" si="72"/>
        <v>0</v>
      </c>
      <c r="K170" s="1211">
        <f t="shared" si="88"/>
        <v>0</v>
      </c>
      <c r="L170" s="1211">
        <f t="shared" si="88"/>
        <v>0</v>
      </c>
      <c r="M170" s="1225">
        <f t="shared" si="73"/>
        <v>0</v>
      </c>
      <c r="N170" s="1212">
        <f t="shared" si="55"/>
        <v>0</v>
      </c>
      <c r="P170" s="474"/>
      <c r="Q170" s="474"/>
      <c r="R170" s="474"/>
      <c r="S170" s="474"/>
      <c r="T170" s="474"/>
      <c r="U170" s="474"/>
      <c r="V170" s="474"/>
      <c r="W170" s="474"/>
    </row>
    <row r="171" spans="1:23" s="477" customFormat="1">
      <c r="A171" s="1021" t="str">
        <f t="shared" si="70"/>
        <v>8110414911</v>
      </c>
      <c r="B171" s="1218">
        <v>8110</v>
      </c>
      <c r="C171" s="1219">
        <v>4149</v>
      </c>
      <c r="D171" s="1220">
        <v>1</v>
      </c>
      <c r="E171" s="1220">
        <v>1</v>
      </c>
      <c r="F171" s="1220"/>
      <c r="G171" s="1216" t="s">
        <v>487</v>
      </c>
      <c r="H171" s="1217">
        <f>H172</f>
        <v>0</v>
      </c>
      <c r="I171" s="1217">
        <f>I172</f>
        <v>0</v>
      </c>
      <c r="J171" s="1217">
        <f t="shared" si="72"/>
        <v>0</v>
      </c>
      <c r="K171" s="1217">
        <f t="shared" ref="K171:L171" si="89">K172</f>
        <v>0</v>
      </c>
      <c r="L171" s="1217">
        <f t="shared" si="89"/>
        <v>0</v>
      </c>
      <c r="M171" s="1226">
        <f t="shared" si="73"/>
        <v>0</v>
      </c>
      <c r="N171" s="1234">
        <f t="shared" si="55"/>
        <v>0</v>
      </c>
      <c r="P171" s="474"/>
      <c r="Q171" s="474"/>
      <c r="R171" s="474"/>
      <c r="S171" s="474"/>
      <c r="T171" s="474"/>
      <c r="U171" s="474"/>
      <c r="V171" s="474"/>
      <c r="W171" s="474"/>
    </row>
    <row r="172" spans="1:23" s="477" customFormat="1">
      <c r="A172" s="1021" t="str">
        <f t="shared" si="70"/>
        <v>81104149111</v>
      </c>
      <c r="B172" s="478">
        <v>8110</v>
      </c>
      <c r="C172" s="479">
        <v>4149</v>
      </c>
      <c r="D172" s="1168">
        <v>1</v>
      </c>
      <c r="E172" s="1168">
        <v>1</v>
      </c>
      <c r="F172" s="1168">
        <v>1</v>
      </c>
      <c r="G172" s="480" t="s">
        <v>487</v>
      </c>
      <c r="H172" s="481"/>
      <c r="I172" s="481"/>
      <c r="J172" s="481">
        <f t="shared" si="72"/>
        <v>0</v>
      </c>
      <c r="K172" s="481"/>
      <c r="L172" s="481"/>
      <c r="M172" s="1227">
        <f t="shared" si="73"/>
        <v>0</v>
      </c>
      <c r="N172" s="1235">
        <f t="shared" si="55"/>
        <v>0</v>
      </c>
      <c r="P172" s="474"/>
      <c r="Q172" s="474"/>
      <c r="R172" s="474"/>
      <c r="S172" s="474"/>
      <c r="T172" s="474"/>
      <c r="U172" s="474"/>
      <c r="V172" s="474"/>
      <c r="W172" s="474"/>
    </row>
    <row r="173" spans="1:23" s="477" customFormat="1">
      <c r="A173" s="1021" t="str">
        <f t="shared" si="70"/>
        <v>Subtotal (12)</v>
      </c>
      <c r="B173" s="1025" t="s">
        <v>460</v>
      </c>
      <c r="C173" s="483"/>
      <c r="D173" s="1175"/>
      <c r="E173" s="1175"/>
      <c r="F173" s="1175"/>
      <c r="G173" s="480"/>
      <c r="H173" s="475">
        <f>+H169+H158+H103+H165+H98</f>
        <v>0</v>
      </c>
      <c r="I173" s="475">
        <f>+I169+I158+I103+I165+I98</f>
        <v>0</v>
      </c>
      <c r="J173" s="475">
        <f t="shared" si="72"/>
        <v>0</v>
      </c>
      <c r="K173" s="475">
        <f t="shared" ref="K173:L173" si="90">+K169+K158+K103+K165+K98</f>
        <v>0</v>
      </c>
      <c r="L173" s="475">
        <f t="shared" si="90"/>
        <v>0</v>
      </c>
      <c r="M173" s="1229">
        <f t="shared" si="73"/>
        <v>0</v>
      </c>
      <c r="N173" s="476">
        <f t="shared" si="55"/>
        <v>0</v>
      </c>
      <c r="P173" s="474"/>
      <c r="Q173" s="474"/>
      <c r="R173" s="474"/>
      <c r="S173" s="474"/>
      <c r="T173" s="474"/>
      <c r="U173" s="474"/>
      <c r="V173" s="474"/>
      <c r="W173" s="474"/>
    </row>
    <row r="174" spans="1:23" s="477" customFormat="1">
      <c r="A174" s="1021" t="str">
        <f t="shared" si="70"/>
        <v>81104150</v>
      </c>
      <c r="B174" s="1177">
        <v>8110</v>
      </c>
      <c r="C174" s="1178">
        <v>4150</v>
      </c>
      <c r="D174" s="1179"/>
      <c r="E174" s="1179"/>
      <c r="F174" s="1179"/>
      <c r="G174" s="1180" t="s">
        <v>1610</v>
      </c>
      <c r="H174" s="1181">
        <f>+H175+H190</f>
        <v>0</v>
      </c>
      <c r="I174" s="1181">
        <f>+I175+I190</f>
        <v>0</v>
      </c>
      <c r="J174" s="1181">
        <f t="shared" si="72"/>
        <v>0</v>
      </c>
      <c r="K174" s="1181">
        <f t="shared" ref="K174:L174" si="91">+K175+K190</f>
        <v>0</v>
      </c>
      <c r="L174" s="1181">
        <f t="shared" si="91"/>
        <v>0</v>
      </c>
      <c r="M174" s="1223">
        <f t="shared" si="73"/>
        <v>0</v>
      </c>
      <c r="N174" s="1182">
        <f t="shared" si="55"/>
        <v>0</v>
      </c>
      <c r="P174" s="474"/>
      <c r="Q174" s="474"/>
      <c r="R174" s="474"/>
      <c r="S174" s="474"/>
      <c r="T174" s="474"/>
      <c r="U174" s="474"/>
      <c r="V174" s="474"/>
      <c r="W174" s="474"/>
    </row>
    <row r="175" spans="1:23" s="477" customFormat="1">
      <c r="A175" s="1021" t="str">
        <f t="shared" si="70"/>
        <v>81104151</v>
      </c>
      <c r="B175" s="1201">
        <v>8110</v>
      </c>
      <c r="C175" s="1202">
        <v>4151</v>
      </c>
      <c r="D175" s="1203"/>
      <c r="E175" s="1203"/>
      <c r="F175" s="1203"/>
      <c r="G175" s="1204" t="s">
        <v>1611</v>
      </c>
      <c r="H175" s="1205">
        <f>SUM(H176)</f>
        <v>0</v>
      </c>
      <c r="I175" s="1205">
        <f>SUM(I176)</f>
        <v>0</v>
      </c>
      <c r="J175" s="1205">
        <f t="shared" si="72"/>
        <v>0</v>
      </c>
      <c r="K175" s="1205">
        <f t="shared" ref="K175:L175" si="92">SUM(K176)</f>
        <v>0</v>
      </c>
      <c r="L175" s="1205">
        <f t="shared" si="92"/>
        <v>0</v>
      </c>
      <c r="M175" s="1224">
        <f t="shared" si="73"/>
        <v>0</v>
      </c>
      <c r="N175" s="1206">
        <f t="shared" si="55"/>
        <v>0</v>
      </c>
      <c r="P175" s="474"/>
      <c r="Q175" s="474"/>
      <c r="R175" s="474"/>
      <c r="S175" s="474"/>
      <c r="T175" s="474"/>
      <c r="U175" s="474"/>
      <c r="V175" s="474"/>
      <c r="W175" s="474"/>
    </row>
    <row r="176" spans="1:23" s="477" customFormat="1">
      <c r="A176" s="1021" t="str">
        <f t="shared" si="70"/>
        <v>811041511</v>
      </c>
      <c r="B176" s="1207">
        <v>8110</v>
      </c>
      <c r="C176" s="1208">
        <v>4151</v>
      </c>
      <c r="D176" s="1209">
        <v>1</v>
      </c>
      <c r="E176" s="1209"/>
      <c r="F176" s="1209"/>
      <c r="G176" s="1210" t="s">
        <v>1611</v>
      </c>
      <c r="H176" s="1211">
        <f>H177+H181</f>
        <v>0</v>
      </c>
      <c r="I176" s="1211">
        <f>I177+I181</f>
        <v>0</v>
      </c>
      <c r="J176" s="1211">
        <f t="shared" si="72"/>
        <v>0</v>
      </c>
      <c r="K176" s="1211">
        <f t="shared" ref="K176:L176" si="93">K177+K181</f>
        <v>0</v>
      </c>
      <c r="L176" s="1211">
        <f t="shared" si="93"/>
        <v>0</v>
      </c>
      <c r="M176" s="1225">
        <f t="shared" si="73"/>
        <v>0</v>
      </c>
      <c r="N176" s="1212">
        <f t="shared" si="55"/>
        <v>0</v>
      </c>
      <c r="P176" s="474"/>
      <c r="Q176" s="474"/>
      <c r="R176" s="474"/>
      <c r="S176" s="474"/>
      <c r="T176" s="474"/>
      <c r="U176" s="474"/>
      <c r="V176" s="474"/>
      <c r="W176" s="474"/>
    </row>
    <row r="177" spans="1:23" s="477" customFormat="1" ht="18">
      <c r="A177" s="1021" t="str">
        <f t="shared" si="70"/>
        <v>8110415111</v>
      </c>
      <c r="B177" s="1218">
        <v>8110</v>
      </c>
      <c r="C177" s="1219">
        <v>4151</v>
      </c>
      <c r="D177" s="1220">
        <v>1</v>
      </c>
      <c r="E177" s="1220">
        <v>1</v>
      </c>
      <c r="F177" s="1220"/>
      <c r="G177" s="1216" t="s">
        <v>488</v>
      </c>
      <c r="H177" s="1217">
        <f>SUM(H178:H180)</f>
        <v>0</v>
      </c>
      <c r="I177" s="1217">
        <f>SUM(I178:I180)</f>
        <v>0</v>
      </c>
      <c r="J177" s="1217">
        <f t="shared" si="72"/>
        <v>0</v>
      </c>
      <c r="K177" s="1217">
        <f t="shared" ref="K177:L177" si="94">SUM(K178:K180)</f>
        <v>0</v>
      </c>
      <c r="L177" s="1217">
        <f t="shared" si="94"/>
        <v>0</v>
      </c>
      <c r="M177" s="1226">
        <f t="shared" si="73"/>
        <v>0</v>
      </c>
      <c r="N177" s="1234">
        <f t="shared" si="55"/>
        <v>0</v>
      </c>
      <c r="P177" s="474"/>
      <c r="Q177" s="474"/>
      <c r="R177" s="474"/>
      <c r="S177" s="474"/>
      <c r="T177" s="474"/>
      <c r="U177" s="474"/>
      <c r="V177" s="474"/>
      <c r="W177" s="474"/>
    </row>
    <row r="178" spans="1:23" s="477" customFormat="1">
      <c r="A178" s="1021" t="str">
        <f t="shared" si="70"/>
        <v>81104151111</v>
      </c>
      <c r="B178" s="478">
        <v>8110</v>
      </c>
      <c r="C178" s="479">
        <v>4151</v>
      </c>
      <c r="D178" s="1168">
        <v>1</v>
      </c>
      <c r="E178" s="1168">
        <v>1</v>
      </c>
      <c r="F178" s="1168">
        <v>1</v>
      </c>
      <c r="G178" s="480" t="s">
        <v>489</v>
      </c>
      <c r="H178" s="481"/>
      <c r="I178" s="481"/>
      <c r="J178" s="481">
        <f t="shared" si="72"/>
        <v>0</v>
      </c>
      <c r="K178" s="481"/>
      <c r="L178" s="481"/>
      <c r="M178" s="1227">
        <f t="shared" si="73"/>
        <v>0</v>
      </c>
      <c r="N178" s="1235">
        <f t="shared" si="55"/>
        <v>0</v>
      </c>
      <c r="P178" s="474"/>
      <c r="Q178" s="474"/>
      <c r="R178" s="474"/>
      <c r="S178" s="474"/>
      <c r="T178" s="474"/>
      <c r="U178" s="474"/>
      <c r="V178" s="474"/>
      <c r="W178" s="474"/>
    </row>
    <row r="179" spans="1:23" s="477" customFormat="1">
      <c r="A179" s="1021" t="str">
        <f t="shared" si="70"/>
        <v>81104151112</v>
      </c>
      <c r="B179" s="478">
        <v>8110</v>
      </c>
      <c r="C179" s="479">
        <v>4151</v>
      </c>
      <c r="D179" s="1168">
        <v>1</v>
      </c>
      <c r="E179" s="1168">
        <v>1</v>
      </c>
      <c r="F179" s="1168">
        <v>2</v>
      </c>
      <c r="G179" s="480" t="s">
        <v>490</v>
      </c>
      <c r="H179" s="481"/>
      <c r="I179" s="481"/>
      <c r="J179" s="481">
        <f t="shared" si="72"/>
        <v>0</v>
      </c>
      <c r="K179" s="481"/>
      <c r="L179" s="481"/>
      <c r="M179" s="1227">
        <f t="shared" si="73"/>
        <v>0</v>
      </c>
      <c r="N179" s="1235">
        <f t="shared" si="55"/>
        <v>0</v>
      </c>
      <c r="P179" s="474"/>
      <c r="Q179" s="474"/>
      <c r="R179" s="474"/>
      <c r="S179" s="474"/>
      <c r="T179" s="474"/>
      <c r="U179" s="474"/>
      <c r="V179" s="474"/>
      <c r="W179" s="474"/>
    </row>
    <row r="180" spans="1:23" s="477" customFormat="1">
      <c r="A180" s="1021" t="str">
        <f t="shared" si="70"/>
        <v>81104151113</v>
      </c>
      <c r="B180" s="478">
        <v>8110</v>
      </c>
      <c r="C180" s="479">
        <v>4151</v>
      </c>
      <c r="D180" s="1168">
        <v>1</v>
      </c>
      <c r="E180" s="1168">
        <v>1</v>
      </c>
      <c r="F180" s="1168">
        <v>3</v>
      </c>
      <c r="G180" s="480" t="s">
        <v>491</v>
      </c>
      <c r="H180" s="481"/>
      <c r="I180" s="481"/>
      <c r="J180" s="481">
        <f t="shared" si="72"/>
        <v>0</v>
      </c>
      <c r="K180" s="481"/>
      <c r="L180" s="481"/>
      <c r="M180" s="1227">
        <f t="shared" si="73"/>
        <v>0</v>
      </c>
      <c r="N180" s="1235">
        <f t="shared" ref="N180:N246" si="95">L180-J180</f>
        <v>0</v>
      </c>
      <c r="P180" s="474"/>
      <c r="Q180" s="474"/>
      <c r="R180" s="474"/>
      <c r="S180" s="474"/>
      <c r="T180" s="474"/>
      <c r="U180" s="474"/>
      <c r="V180" s="474"/>
      <c r="W180" s="474"/>
    </row>
    <row r="181" spans="1:23" s="477" customFormat="1">
      <c r="A181" s="1021" t="str">
        <f t="shared" si="70"/>
        <v>8110415112</v>
      </c>
      <c r="B181" s="1218">
        <v>8110</v>
      </c>
      <c r="C181" s="1219">
        <v>4151</v>
      </c>
      <c r="D181" s="1220">
        <v>1</v>
      </c>
      <c r="E181" s="1220">
        <v>2</v>
      </c>
      <c r="F181" s="1220"/>
      <c r="G181" s="1216" t="s">
        <v>1612</v>
      </c>
      <c r="H181" s="1217">
        <f>SUM(H182:H189)</f>
        <v>0</v>
      </c>
      <c r="I181" s="1217">
        <f>SUM(I182:I189)</f>
        <v>0</v>
      </c>
      <c r="J181" s="1217">
        <f t="shared" si="72"/>
        <v>0</v>
      </c>
      <c r="K181" s="1217">
        <f t="shared" ref="K181:L181" si="96">SUM(K182:K189)</f>
        <v>0</v>
      </c>
      <c r="L181" s="1217">
        <f t="shared" si="96"/>
        <v>0</v>
      </c>
      <c r="M181" s="1226">
        <f t="shared" si="73"/>
        <v>0</v>
      </c>
      <c r="N181" s="1234">
        <f t="shared" si="55"/>
        <v>0</v>
      </c>
      <c r="P181" s="474"/>
      <c r="Q181" s="474"/>
      <c r="R181" s="474"/>
      <c r="S181" s="474"/>
      <c r="T181" s="474"/>
      <c r="U181" s="474"/>
      <c r="V181" s="474"/>
      <c r="W181" s="474"/>
    </row>
    <row r="182" spans="1:23" s="477" customFormat="1">
      <c r="A182" s="1021" t="str">
        <f t="shared" si="70"/>
        <v>81104151121</v>
      </c>
      <c r="B182" s="478">
        <v>8110</v>
      </c>
      <c r="C182" s="479">
        <v>4151</v>
      </c>
      <c r="D182" s="1168">
        <v>1</v>
      </c>
      <c r="E182" s="1168">
        <v>2</v>
      </c>
      <c r="F182" s="1168">
        <v>1</v>
      </c>
      <c r="G182" s="480" t="s">
        <v>573</v>
      </c>
      <c r="H182" s="481"/>
      <c r="I182" s="481"/>
      <c r="J182" s="481">
        <f t="shared" si="72"/>
        <v>0</v>
      </c>
      <c r="K182" s="481"/>
      <c r="L182" s="481"/>
      <c r="M182" s="1227">
        <f t="shared" si="73"/>
        <v>0</v>
      </c>
      <c r="N182" s="1235">
        <f t="shared" ref="N182:N189" si="97">L182-J182</f>
        <v>0</v>
      </c>
      <c r="P182" s="474"/>
      <c r="Q182" s="474"/>
      <c r="R182" s="474"/>
      <c r="S182" s="474"/>
      <c r="T182" s="474"/>
      <c r="U182" s="474"/>
      <c r="V182" s="474"/>
      <c r="W182" s="474"/>
    </row>
    <row r="183" spans="1:23" s="477" customFormat="1">
      <c r="A183" s="1021" t="str">
        <f t="shared" si="70"/>
        <v>81104151122</v>
      </c>
      <c r="B183" s="478">
        <v>8110</v>
      </c>
      <c r="C183" s="479">
        <v>4151</v>
      </c>
      <c r="D183" s="1168">
        <v>1</v>
      </c>
      <c r="E183" s="1168">
        <v>2</v>
      </c>
      <c r="F183" s="1168">
        <v>2</v>
      </c>
      <c r="G183" s="480" t="s">
        <v>1613</v>
      </c>
      <c r="H183" s="481"/>
      <c r="I183" s="481"/>
      <c r="J183" s="481">
        <f t="shared" si="72"/>
        <v>0</v>
      </c>
      <c r="K183" s="481"/>
      <c r="L183" s="481"/>
      <c r="M183" s="1227">
        <f t="shared" si="73"/>
        <v>0</v>
      </c>
      <c r="N183" s="1235">
        <f t="shared" si="97"/>
        <v>0</v>
      </c>
      <c r="P183" s="474"/>
      <c r="Q183" s="474"/>
      <c r="R183" s="474"/>
      <c r="S183" s="474"/>
      <c r="T183" s="474"/>
      <c r="U183" s="474"/>
      <c r="V183" s="474"/>
      <c r="W183" s="474"/>
    </row>
    <row r="184" spans="1:23" s="477" customFormat="1">
      <c r="A184" s="1021" t="str">
        <f t="shared" si="70"/>
        <v>81104151123</v>
      </c>
      <c r="B184" s="478">
        <v>8110</v>
      </c>
      <c r="C184" s="479">
        <v>4151</v>
      </c>
      <c r="D184" s="1168">
        <v>1</v>
      </c>
      <c r="E184" s="1168">
        <v>2</v>
      </c>
      <c r="F184" s="1168">
        <v>3</v>
      </c>
      <c r="G184" s="480" t="s">
        <v>574</v>
      </c>
      <c r="H184" s="481"/>
      <c r="I184" s="481"/>
      <c r="J184" s="481">
        <f t="shared" si="72"/>
        <v>0</v>
      </c>
      <c r="K184" s="481"/>
      <c r="L184" s="481"/>
      <c r="M184" s="1227">
        <f t="shared" si="73"/>
        <v>0</v>
      </c>
      <c r="N184" s="1235">
        <f t="shared" si="97"/>
        <v>0</v>
      </c>
      <c r="P184" s="474"/>
      <c r="Q184" s="474"/>
      <c r="R184" s="474"/>
      <c r="S184" s="474"/>
      <c r="T184" s="474"/>
      <c r="U184" s="474"/>
      <c r="V184" s="474"/>
      <c r="W184" s="474"/>
    </row>
    <row r="185" spans="1:23" s="477" customFormat="1">
      <c r="A185" s="1021" t="str">
        <f t="shared" si="70"/>
        <v>81104151124</v>
      </c>
      <c r="B185" s="478">
        <v>8110</v>
      </c>
      <c r="C185" s="479">
        <v>4151</v>
      </c>
      <c r="D185" s="1168">
        <v>1</v>
      </c>
      <c r="E185" s="1168">
        <v>2</v>
      </c>
      <c r="F185" s="1168">
        <v>4</v>
      </c>
      <c r="G185" s="480" t="s">
        <v>575</v>
      </c>
      <c r="H185" s="481"/>
      <c r="I185" s="481"/>
      <c r="J185" s="481">
        <f t="shared" si="72"/>
        <v>0</v>
      </c>
      <c r="K185" s="481"/>
      <c r="L185" s="481"/>
      <c r="M185" s="1227">
        <f t="shared" si="73"/>
        <v>0</v>
      </c>
      <c r="N185" s="1235">
        <f t="shared" si="97"/>
        <v>0</v>
      </c>
      <c r="P185" s="474"/>
      <c r="Q185" s="474"/>
      <c r="R185" s="474"/>
      <c r="S185" s="474"/>
      <c r="T185" s="474"/>
      <c r="U185" s="474"/>
      <c r="V185" s="474"/>
      <c r="W185" s="474"/>
    </row>
    <row r="186" spans="1:23" s="477" customFormat="1">
      <c r="A186" s="1021" t="str">
        <f t="shared" si="70"/>
        <v>81104151125</v>
      </c>
      <c r="B186" s="478">
        <v>8110</v>
      </c>
      <c r="C186" s="479">
        <v>4151</v>
      </c>
      <c r="D186" s="1168">
        <v>1</v>
      </c>
      <c r="E186" s="1168">
        <v>2</v>
      </c>
      <c r="F186" s="1168">
        <v>5</v>
      </c>
      <c r="G186" s="480" t="s">
        <v>576</v>
      </c>
      <c r="H186" s="481"/>
      <c r="I186" s="481"/>
      <c r="J186" s="481">
        <f t="shared" si="72"/>
        <v>0</v>
      </c>
      <c r="K186" s="481"/>
      <c r="L186" s="481"/>
      <c r="M186" s="1227">
        <f t="shared" si="73"/>
        <v>0</v>
      </c>
      <c r="N186" s="1235">
        <f t="shared" si="97"/>
        <v>0</v>
      </c>
      <c r="P186" s="474"/>
      <c r="Q186" s="474"/>
      <c r="R186" s="474"/>
      <c r="S186" s="474"/>
      <c r="T186" s="474"/>
      <c r="U186" s="474"/>
      <c r="V186" s="474"/>
      <c r="W186" s="474"/>
    </row>
    <row r="187" spans="1:23" s="477" customFormat="1">
      <c r="A187" s="1021" t="str">
        <f t="shared" si="70"/>
        <v>81104151126</v>
      </c>
      <c r="B187" s="478">
        <v>8110</v>
      </c>
      <c r="C187" s="479">
        <v>4151</v>
      </c>
      <c r="D187" s="1168">
        <v>1</v>
      </c>
      <c r="E187" s="1168">
        <v>2</v>
      </c>
      <c r="F187" s="1168">
        <v>6</v>
      </c>
      <c r="G187" s="480" t="s">
        <v>577</v>
      </c>
      <c r="H187" s="481"/>
      <c r="I187" s="481"/>
      <c r="J187" s="481">
        <f t="shared" si="72"/>
        <v>0</v>
      </c>
      <c r="K187" s="481"/>
      <c r="L187" s="481"/>
      <c r="M187" s="1227">
        <f t="shared" si="73"/>
        <v>0</v>
      </c>
      <c r="N187" s="1235">
        <f t="shared" si="97"/>
        <v>0</v>
      </c>
      <c r="P187" s="474"/>
      <c r="Q187" s="474"/>
      <c r="R187" s="474"/>
      <c r="S187" s="474"/>
      <c r="T187" s="474"/>
      <c r="U187" s="474"/>
      <c r="V187" s="474"/>
      <c r="W187" s="474"/>
    </row>
    <row r="188" spans="1:23" s="477" customFormat="1" ht="27">
      <c r="A188" s="1021" t="str">
        <f t="shared" si="70"/>
        <v>81104151127</v>
      </c>
      <c r="B188" s="478">
        <v>8110</v>
      </c>
      <c r="C188" s="479">
        <v>4151</v>
      </c>
      <c r="D188" s="1168">
        <v>1</v>
      </c>
      <c r="E188" s="1168">
        <v>2</v>
      </c>
      <c r="F188" s="1168">
        <v>7</v>
      </c>
      <c r="G188" s="480" t="s">
        <v>1614</v>
      </c>
      <c r="H188" s="481"/>
      <c r="I188" s="481"/>
      <c r="J188" s="481">
        <f t="shared" si="72"/>
        <v>0</v>
      </c>
      <c r="K188" s="481"/>
      <c r="L188" s="481"/>
      <c r="M188" s="1227">
        <f t="shared" si="73"/>
        <v>0</v>
      </c>
      <c r="N188" s="1235">
        <f t="shared" si="97"/>
        <v>0</v>
      </c>
      <c r="P188" s="474"/>
      <c r="Q188" s="474"/>
      <c r="R188" s="474"/>
      <c r="S188" s="474"/>
      <c r="T188" s="474"/>
      <c r="U188" s="474"/>
      <c r="V188" s="474"/>
      <c r="W188" s="474"/>
    </row>
    <row r="189" spans="1:23" s="477" customFormat="1" ht="27">
      <c r="A189" s="1021" t="str">
        <f t="shared" si="70"/>
        <v>81104151128</v>
      </c>
      <c r="B189" s="478">
        <v>8110</v>
      </c>
      <c r="C189" s="479">
        <v>4151</v>
      </c>
      <c r="D189" s="1168">
        <v>1</v>
      </c>
      <c r="E189" s="1168">
        <v>2</v>
      </c>
      <c r="F189" s="1168">
        <v>8</v>
      </c>
      <c r="G189" s="480" t="s">
        <v>1888</v>
      </c>
      <c r="H189" s="481"/>
      <c r="I189" s="481"/>
      <c r="J189" s="481">
        <f t="shared" si="72"/>
        <v>0</v>
      </c>
      <c r="K189" s="481"/>
      <c r="L189" s="481"/>
      <c r="M189" s="1227">
        <f t="shared" si="73"/>
        <v>0</v>
      </c>
      <c r="N189" s="1235">
        <f t="shared" si="97"/>
        <v>0</v>
      </c>
      <c r="P189" s="474"/>
      <c r="Q189" s="474"/>
      <c r="R189" s="474"/>
      <c r="S189" s="474"/>
      <c r="T189" s="474"/>
      <c r="U189" s="474"/>
      <c r="V189" s="474"/>
      <c r="W189" s="474"/>
    </row>
    <row r="190" spans="1:23" s="477" customFormat="1" ht="27">
      <c r="A190" s="1021" t="str">
        <f t="shared" si="70"/>
        <v>81104154</v>
      </c>
      <c r="B190" s="1201">
        <v>8110</v>
      </c>
      <c r="C190" s="1202">
        <v>4154</v>
      </c>
      <c r="D190" s="1203"/>
      <c r="E190" s="1203"/>
      <c r="F190" s="1203"/>
      <c r="G190" s="1204" t="s">
        <v>1615</v>
      </c>
      <c r="H190" s="1205">
        <f>+H191</f>
        <v>0</v>
      </c>
      <c r="I190" s="1205">
        <f>+I191</f>
        <v>0</v>
      </c>
      <c r="J190" s="1205">
        <f t="shared" si="72"/>
        <v>0</v>
      </c>
      <c r="K190" s="1205">
        <f t="shared" ref="K190:L190" si="98">+K191</f>
        <v>0</v>
      </c>
      <c r="L190" s="1205">
        <f t="shared" si="98"/>
        <v>0</v>
      </c>
      <c r="M190" s="1224">
        <f t="shared" si="73"/>
        <v>0</v>
      </c>
      <c r="N190" s="1206">
        <f t="shared" si="95"/>
        <v>0</v>
      </c>
      <c r="P190" s="474"/>
      <c r="Q190" s="474"/>
      <c r="R190" s="474"/>
      <c r="S190" s="474"/>
      <c r="T190" s="474"/>
      <c r="U190" s="474"/>
      <c r="V190" s="474"/>
      <c r="W190" s="474"/>
    </row>
    <row r="191" spans="1:23" s="477" customFormat="1" ht="27">
      <c r="A191" s="1021" t="str">
        <f t="shared" si="70"/>
        <v>811041541</v>
      </c>
      <c r="B191" s="1207">
        <v>8110</v>
      </c>
      <c r="C191" s="1208">
        <v>4154</v>
      </c>
      <c r="D191" s="1209">
        <v>1</v>
      </c>
      <c r="E191" s="1209"/>
      <c r="F191" s="1209"/>
      <c r="G191" s="1210" t="s">
        <v>1615</v>
      </c>
      <c r="H191" s="1211">
        <f>H192</f>
        <v>0</v>
      </c>
      <c r="I191" s="1211">
        <f>I192</f>
        <v>0</v>
      </c>
      <c r="J191" s="1211">
        <f t="shared" si="72"/>
        <v>0</v>
      </c>
      <c r="K191" s="1211">
        <f t="shared" ref="K191:L192" si="99">K192</f>
        <v>0</v>
      </c>
      <c r="L191" s="1211">
        <f t="shared" si="99"/>
        <v>0</v>
      </c>
      <c r="M191" s="1225">
        <f t="shared" si="73"/>
        <v>0</v>
      </c>
      <c r="N191" s="1212">
        <f t="shared" si="95"/>
        <v>0</v>
      </c>
      <c r="P191" s="474"/>
      <c r="Q191" s="474"/>
      <c r="R191" s="474"/>
      <c r="S191" s="474"/>
      <c r="T191" s="474"/>
      <c r="U191" s="474"/>
      <c r="V191" s="474"/>
      <c r="W191" s="474"/>
    </row>
    <row r="192" spans="1:23" s="477" customFormat="1" ht="18">
      <c r="A192" s="1021" t="str">
        <f t="shared" si="70"/>
        <v>8110415411</v>
      </c>
      <c r="B192" s="1218">
        <v>8110</v>
      </c>
      <c r="C192" s="1219">
        <v>4154</v>
      </c>
      <c r="D192" s="1220">
        <v>1</v>
      </c>
      <c r="E192" s="1220">
        <v>1</v>
      </c>
      <c r="F192" s="1220"/>
      <c r="G192" s="1216" t="s">
        <v>1615</v>
      </c>
      <c r="H192" s="1217">
        <f>H193</f>
        <v>0</v>
      </c>
      <c r="I192" s="1217">
        <f>I193</f>
        <v>0</v>
      </c>
      <c r="J192" s="1217">
        <f t="shared" si="72"/>
        <v>0</v>
      </c>
      <c r="K192" s="1217">
        <f t="shared" si="99"/>
        <v>0</v>
      </c>
      <c r="L192" s="1217">
        <f t="shared" si="99"/>
        <v>0</v>
      </c>
      <c r="M192" s="1226">
        <f t="shared" si="73"/>
        <v>0</v>
      </c>
      <c r="N192" s="1234">
        <f t="shared" si="95"/>
        <v>0</v>
      </c>
      <c r="P192" s="474"/>
      <c r="Q192" s="474"/>
      <c r="R192" s="474"/>
      <c r="S192" s="474"/>
      <c r="T192" s="474"/>
      <c r="U192" s="474"/>
      <c r="V192" s="474"/>
      <c r="W192" s="474"/>
    </row>
    <row r="193" spans="1:23" s="477" customFormat="1" ht="18">
      <c r="A193" s="1021" t="str">
        <f t="shared" si="70"/>
        <v>81104151111</v>
      </c>
      <c r="B193" s="478">
        <v>8110</v>
      </c>
      <c r="C193" s="479">
        <v>4151</v>
      </c>
      <c r="D193" s="1168">
        <v>1</v>
      </c>
      <c r="E193" s="1168">
        <v>1</v>
      </c>
      <c r="F193" s="1168">
        <v>1</v>
      </c>
      <c r="G193" s="480" t="s">
        <v>1615</v>
      </c>
      <c r="H193" s="481"/>
      <c r="I193" s="481"/>
      <c r="J193" s="481">
        <f t="shared" si="72"/>
        <v>0</v>
      </c>
      <c r="K193" s="481"/>
      <c r="L193" s="481"/>
      <c r="M193" s="1227">
        <f t="shared" si="73"/>
        <v>0</v>
      </c>
      <c r="N193" s="1235">
        <f t="shared" ref="N193" si="100">L193-J193</f>
        <v>0</v>
      </c>
      <c r="P193" s="474"/>
      <c r="Q193" s="474"/>
      <c r="R193" s="474"/>
      <c r="S193" s="474"/>
      <c r="T193" s="474"/>
      <c r="U193" s="474"/>
      <c r="V193" s="474"/>
      <c r="W193" s="474"/>
    </row>
    <row r="194" spans="1:23" s="477" customFormat="1" ht="19.5" customHeight="1">
      <c r="A194" s="1021" t="str">
        <f t="shared" si="70"/>
        <v>Subtotal (12)</v>
      </c>
      <c r="B194" s="1025" t="s">
        <v>460</v>
      </c>
      <c r="C194" s="1026"/>
      <c r="D194" s="1175"/>
      <c r="E194" s="1175"/>
      <c r="F194" s="1175"/>
      <c r="G194" s="480"/>
      <c r="H194" s="475">
        <f>+H176+H190</f>
        <v>0</v>
      </c>
      <c r="I194" s="475">
        <f>+I176+I190</f>
        <v>0</v>
      </c>
      <c r="J194" s="475">
        <f t="shared" si="72"/>
        <v>0</v>
      </c>
      <c r="K194" s="475">
        <f t="shared" ref="K194:L194" si="101">+K176+K190</f>
        <v>0</v>
      </c>
      <c r="L194" s="475">
        <f t="shared" si="101"/>
        <v>0</v>
      </c>
      <c r="M194" s="1229">
        <f t="shared" si="73"/>
        <v>0</v>
      </c>
      <c r="N194" s="476">
        <f t="shared" si="95"/>
        <v>0</v>
      </c>
      <c r="P194" s="474"/>
      <c r="Q194" s="474"/>
      <c r="R194" s="474"/>
      <c r="S194" s="474"/>
      <c r="T194" s="474"/>
      <c r="U194" s="474"/>
      <c r="V194" s="474"/>
      <c r="W194" s="474"/>
    </row>
    <row r="195" spans="1:23" s="477" customFormat="1">
      <c r="A195" s="1021" t="str">
        <f t="shared" si="70"/>
        <v>81104160</v>
      </c>
      <c r="B195" s="1177">
        <v>8110</v>
      </c>
      <c r="C195" s="1178">
        <v>4160</v>
      </c>
      <c r="D195" s="1179"/>
      <c r="E195" s="1179"/>
      <c r="F195" s="1179"/>
      <c r="G195" s="1180" t="s">
        <v>492</v>
      </c>
      <c r="H195" s="1181">
        <f>+H196+H200+H205+H209+H213+H217+H224</f>
        <v>0</v>
      </c>
      <c r="I195" s="1181">
        <f>+I196+I200+I205+I209+I213+I217+I224</f>
        <v>0</v>
      </c>
      <c r="J195" s="1181">
        <f t="shared" si="72"/>
        <v>0</v>
      </c>
      <c r="K195" s="1181">
        <f t="shared" ref="K195:L195" si="102">+K196+K200+K205+K209+K213+K217+K224</f>
        <v>0</v>
      </c>
      <c r="L195" s="1181">
        <f t="shared" si="102"/>
        <v>0</v>
      </c>
      <c r="M195" s="1223">
        <f t="shared" si="73"/>
        <v>0</v>
      </c>
      <c r="N195" s="1182">
        <f t="shared" si="95"/>
        <v>0</v>
      </c>
      <c r="P195" s="474"/>
      <c r="Q195" s="474"/>
      <c r="R195" s="474"/>
      <c r="S195" s="474"/>
      <c r="T195" s="474"/>
      <c r="U195" s="474"/>
      <c r="V195" s="474"/>
      <c r="W195" s="474"/>
    </row>
    <row r="196" spans="1:23" s="477" customFormat="1">
      <c r="A196" s="1021" t="str">
        <f t="shared" si="70"/>
        <v>81104162</v>
      </c>
      <c r="B196" s="1201">
        <v>8110</v>
      </c>
      <c r="C196" s="1202">
        <v>4162</v>
      </c>
      <c r="D196" s="1203"/>
      <c r="E196" s="1203"/>
      <c r="F196" s="1203"/>
      <c r="G196" s="1204" t="s">
        <v>452</v>
      </c>
      <c r="H196" s="1205">
        <f t="shared" ref="H196:I198" si="103">SUM(H197)</f>
        <v>0</v>
      </c>
      <c r="I196" s="1205">
        <f t="shared" si="103"/>
        <v>0</v>
      </c>
      <c r="J196" s="1205">
        <f t="shared" si="72"/>
        <v>0</v>
      </c>
      <c r="K196" s="1205">
        <f t="shared" ref="K196:L198" si="104">SUM(K197)</f>
        <v>0</v>
      </c>
      <c r="L196" s="1205">
        <f t="shared" si="104"/>
        <v>0</v>
      </c>
      <c r="M196" s="1224">
        <f t="shared" si="73"/>
        <v>0</v>
      </c>
      <c r="N196" s="1206">
        <f t="shared" si="95"/>
        <v>0</v>
      </c>
      <c r="P196" s="474"/>
      <c r="Q196" s="474"/>
      <c r="R196" s="474"/>
      <c r="S196" s="474"/>
      <c r="T196" s="474"/>
      <c r="U196" s="474"/>
      <c r="V196" s="474"/>
      <c r="W196" s="474"/>
    </row>
    <row r="197" spans="1:23" s="477" customFormat="1">
      <c r="A197" s="1021" t="str">
        <f t="shared" si="70"/>
        <v>811041621</v>
      </c>
      <c r="B197" s="1207">
        <v>8110</v>
      </c>
      <c r="C197" s="1208">
        <v>4162</v>
      </c>
      <c r="D197" s="1209">
        <v>1</v>
      </c>
      <c r="E197" s="1209"/>
      <c r="F197" s="1209"/>
      <c r="G197" s="1210" t="s">
        <v>452</v>
      </c>
      <c r="H197" s="1211">
        <f t="shared" si="103"/>
        <v>0</v>
      </c>
      <c r="I197" s="1211">
        <f t="shared" si="103"/>
        <v>0</v>
      </c>
      <c r="J197" s="1211">
        <f t="shared" si="72"/>
        <v>0</v>
      </c>
      <c r="K197" s="1211">
        <f t="shared" si="104"/>
        <v>0</v>
      </c>
      <c r="L197" s="1211">
        <f t="shared" si="104"/>
        <v>0</v>
      </c>
      <c r="M197" s="1225">
        <f t="shared" si="73"/>
        <v>0</v>
      </c>
      <c r="N197" s="1212">
        <f t="shared" si="95"/>
        <v>0</v>
      </c>
      <c r="P197" s="474"/>
      <c r="Q197" s="474"/>
      <c r="R197" s="474"/>
      <c r="S197" s="474"/>
      <c r="T197" s="474"/>
      <c r="U197" s="474"/>
      <c r="V197" s="474"/>
      <c r="W197" s="474"/>
    </row>
    <row r="198" spans="1:23" s="477" customFormat="1">
      <c r="A198" s="1021" t="str">
        <f t="shared" si="70"/>
        <v>8110416211</v>
      </c>
      <c r="B198" s="1218">
        <v>8110</v>
      </c>
      <c r="C198" s="1219">
        <v>4162</v>
      </c>
      <c r="D198" s="1220">
        <v>1</v>
      </c>
      <c r="E198" s="1220">
        <v>1</v>
      </c>
      <c r="F198" s="1220"/>
      <c r="G198" s="1216" t="s">
        <v>452</v>
      </c>
      <c r="H198" s="1217">
        <f t="shared" si="103"/>
        <v>0</v>
      </c>
      <c r="I198" s="1217">
        <f t="shared" si="103"/>
        <v>0</v>
      </c>
      <c r="J198" s="1217">
        <f t="shared" si="72"/>
        <v>0</v>
      </c>
      <c r="K198" s="1217">
        <f t="shared" si="104"/>
        <v>0</v>
      </c>
      <c r="L198" s="1217">
        <f t="shared" si="104"/>
        <v>0</v>
      </c>
      <c r="M198" s="1226">
        <f t="shared" si="73"/>
        <v>0</v>
      </c>
      <c r="N198" s="1234">
        <f t="shared" si="95"/>
        <v>0</v>
      </c>
      <c r="P198" s="474"/>
      <c r="Q198" s="474"/>
      <c r="R198" s="474"/>
      <c r="S198" s="474"/>
      <c r="T198" s="474"/>
      <c r="U198" s="474"/>
      <c r="V198" s="474"/>
      <c r="W198" s="474"/>
    </row>
    <row r="199" spans="1:23" s="477" customFormat="1">
      <c r="A199" s="1021" t="str">
        <f t="shared" si="70"/>
        <v>81104162111</v>
      </c>
      <c r="B199" s="478">
        <v>8110</v>
      </c>
      <c r="C199" s="479">
        <v>4162</v>
      </c>
      <c r="D199" s="1168">
        <v>1</v>
      </c>
      <c r="E199" s="1168">
        <v>1</v>
      </c>
      <c r="F199" s="1168">
        <v>1</v>
      </c>
      <c r="G199" s="480" t="s">
        <v>494</v>
      </c>
      <c r="H199" s="481"/>
      <c r="I199" s="481"/>
      <c r="J199" s="481">
        <f t="shared" si="72"/>
        <v>0</v>
      </c>
      <c r="K199" s="481"/>
      <c r="L199" s="481"/>
      <c r="M199" s="1227">
        <f t="shared" si="73"/>
        <v>0</v>
      </c>
      <c r="N199" s="1235">
        <f t="shared" si="95"/>
        <v>0</v>
      </c>
      <c r="P199" s="474"/>
      <c r="Q199" s="474"/>
      <c r="R199" s="474"/>
      <c r="S199" s="474"/>
      <c r="T199" s="474"/>
      <c r="U199" s="474"/>
      <c r="V199" s="474"/>
      <c r="W199" s="474"/>
    </row>
    <row r="200" spans="1:23" s="477" customFormat="1">
      <c r="A200" s="1021" t="str">
        <f t="shared" si="70"/>
        <v>81104163</v>
      </c>
      <c r="B200" s="1201">
        <v>8110</v>
      </c>
      <c r="C200" s="1202">
        <v>4163</v>
      </c>
      <c r="D200" s="1203"/>
      <c r="E200" s="1203"/>
      <c r="F200" s="1203"/>
      <c r="G200" s="1204" t="s">
        <v>495</v>
      </c>
      <c r="H200" s="1205">
        <f>SUM(H201)</f>
        <v>0</v>
      </c>
      <c r="I200" s="1205">
        <f>SUM(I201)</f>
        <v>0</v>
      </c>
      <c r="J200" s="1205">
        <f t="shared" si="72"/>
        <v>0</v>
      </c>
      <c r="K200" s="1205">
        <f t="shared" ref="K200:L201" si="105">SUM(K201)</f>
        <v>0</v>
      </c>
      <c r="L200" s="1205">
        <f t="shared" si="105"/>
        <v>0</v>
      </c>
      <c r="M200" s="1224">
        <f t="shared" si="73"/>
        <v>0</v>
      </c>
      <c r="N200" s="1206">
        <f t="shared" si="95"/>
        <v>0</v>
      </c>
      <c r="P200" s="474"/>
      <c r="Q200" s="474"/>
      <c r="R200" s="474"/>
      <c r="S200" s="474"/>
      <c r="T200" s="474"/>
      <c r="U200" s="474"/>
      <c r="V200" s="474"/>
      <c r="W200" s="474"/>
    </row>
    <row r="201" spans="1:23" s="477" customFormat="1">
      <c r="A201" s="1021" t="str">
        <f t="shared" si="70"/>
        <v>811041631</v>
      </c>
      <c r="B201" s="1207">
        <v>8110</v>
      </c>
      <c r="C201" s="1208">
        <v>4163</v>
      </c>
      <c r="D201" s="1209">
        <v>1</v>
      </c>
      <c r="E201" s="1209"/>
      <c r="F201" s="1209"/>
      <c r="G201" s="1210" t="s">
        <v>495</v>
      </c>
      <c r="H201" s="1211">
        <f>SUM(H202)</f>
        <v>0</v>
      </c>
      <c r="I201" s="1211">
        <f>SUM(I202)</f>
        <v>0</v>
      </c>
      <c r="J201" s="1211">
        <f t="shared" si="72"/>
        <v>0</v>
      </c>
      <c r="K201" s="1211">
        <f t="shared" si="105"/>
        <v>0</v>
      </c>
      <c r="L201" s="1211">
        <f t="shared" si="105"/>
        <v>0</v>
      </c>
      <c r="M201" s="1225">
        <f t="shared" si="73"/>
        <v>0</v>
      </c>
      <c r="N201" s="1212">
        <f t="shared" si="95"/>
        <v>0</v>
      </c>
      <c r="P201" s="474"/>
      <c r="Q201" s="474"/>
      <c r="R201" s="474"/>
      <c r="S201" s="474"/>
      <c r="T201" s="474"/>
      <c r="U201" s="474"/>
      <c r="V201" s="474"/>
      <c r="W201" s="474"/>
    </row>
    <row r="202" spans="1:23" s="477" customFormat="1">
      <c r="A202" s="1021" t="str">
        <f t="shared" si="70"/>
        <v>8110416311</v>
      </c>
      <c r="B202" s="1218">
        <v>8110</v>
      </c>
      <c r="C202" s="1219">
        <v>4163</v>
      </c>
      <c r="D202" s="1220">
        <v>1</v>
      </c>
      <c r="E202" s="1220">
        <v>1</v>
      </c>
      <c r="F202" s="1220"/>
      <c r="G202" s="1216" t="s">
        <v>495</v>
      </c>
      <c r="H202" s="1217">
        <f>SUM(H203:H204)</f>
        <v>0</v>
      </c>
      <c r="I202" s="1217">
        <f>SUM(I203:I204)</f>
        <v>0</v>
      </c>
      <c r="J202" s="1217">
        <f t="shared" si="72"/>
        <v>0</v>
      </c>
      <c r="K202" s="1217">
        <f t="shared" ref="K202:L202" si="106">SUM(K203:K204)</f>
        <v>0</v>
      </c>
      <c r="L202" s="1217">
        <f t="shared" si="106"/>
        <v>0</v>
      </c>
      <c r="M202" s="1226">
        <f t="shared" si="73"/>
        <v>0</v>
      </c>
      <c r="N202" s="1234">
        <f t="shared" si="95"/>
        <v>0</v>
      </c>
      <c r="P202" s="474"/>
      <c r="Q202" s="474"/>
      <c r="R202" s="474"/>
      <c r="S202" s="474"/>
      <c r="T202" s="474"/>
      <c r="U202" s="474"/>
      <c r="V202" s="474"/>
      <c r="W202" s="474"/>
    </row>
    <row r="203" spans="1:23" s="477" customFormat="1">
      <c r="A203" s="1021" t="str">
        <f t="shared" si="70"/>
        <v>81104163111</v>
      </c>
      <c r="B203" s="478">
        <v>8110</v>
      </c>
      <c r="C203" s="479">
        <v>4163</v>
      </c>
      <c r="D203" s="1168">
        <v>1</v>
      </c>
      <c r="E203" s="1168">
        <v>1</v>
      </c>
      <c r="F203" s="1168">
        <v>1</v>
      </c>
      <c r="G203" s="480" t="s">
        <v>496</v>
      </c>
      <c r="H203" s="481"/>
      <c r="I203" s="481"/>
      <c r="J203" s="481">
        <f t="shared" si="72"/>
        <v>0</v>
      </c>
      <c r="K203" s="481"/>
      <c r="L203" s="481"/>
      <c r="M203" s="1227">
        <f t="shared" si="73"/>
        <v>0</v>
      </c>
      <c r="N203" s="1235">
        <f t="shared" si="95"/>
        <v>0</v>
      </c>
      <c r="P203" s="474"/>
      <c r="Q203" s="474"/>
      <c r="R203" s="474"/>
      <c r="S203" s="474"/>
      <c r="T203" s="474"/>
      <c r="U203" s="474"/>
      <c r="V203" s="474"/>
      <c r="W203" s="474"/>
    </row>
    <row r="204" spans="1:23" s="477" customFormat="1">
      <c r="A204" s="1021" t="str">
        <f t="shared" si="70"/>
        <v>81104163112</v>
      </c>
      <c r="B204" s="478">
        <v>8110</v>
      </c>
      <c r="C204" s="479">
        <v>4163</v>
      </c>
      <c r="D204" s="1168">
        <v>1</v>
      </c>
      <c r="E204" s="1168">
        <v>1</v>
      </c>
      <c r="F204" s="1168">
        <v>2</v>
      </c>
      <c r="G204" s="480" t="s">
        <v>497</v>
      </c>
      <c r="H204" s="481"/>
      <c r="I204" s="481"/>
      <c r="J204" s="481">
        <f t="shared" si="72"/>
        <v>0</v>
      </c>
      <c r="K204" s="481"/>
      <c r="L204" s="481"/>
      <c r="M204" s="1227">
        <f t="shared" si="73"/>
        <v>0</v>
      </c>
      <c r="N204" s="1235">
        <f t="shared" si="95"/>
        <v>0</v>
      </c>
      <c r="P204" s="474"/>
      <c r="Q204" s="474"/>
      <c r="R204" s="474"/>
      <c r="S204" s="474"/>
      <c r="T204" s="474"/>
      <c r="U204" s="474"/>
      <c r="V204" s="474"/>
      <c r="W204" s="474"/>
    </row>
    <row r="205" spans="1:23" s="477" customFormat="1">
      <c r="A205" s="1021" t="str">
        <f t="shared" ref="A205:A268" si="107">B205&amp;C205&amp;D205&amp;E205&amp;F205</f>
        <v>81104164</v>
      </c>
      <c r="B205" s="1201">
        <v>8110</v>
      </c>
      <c r="C205" s="1202">
        <v>4164</v>
      </c>
      <c r="D205" s="1203"/>
      <c r="E205" s="1203"/>
      <c r="F205" s="1203"/>
      <c r="G205" s="1204" t="s">
        <v>498</v>
      </c>
      <c r="H205" s="1205">
        <f t="shared" ref="H205:I207" si="108">SUM(H206)</f>
        <v>0</v>
      </c>
      <c r="I205" s="1205">
        <f t="shared" si="108"/>
        <v>0</v>
      </c>
      <c r="J205" s="1205">
        <f t="shared" si="72"/>
        <v>0</v>
      </c>
      <c r="K205" s="1205">
        <f t="shared" ref="K205:L207" si="109">SUM(K206)</f>
        <v>0</v>
      </c>
      <c r="L205" s="1205">
        <f t="shared" si="109"/>
        <v>0</v>
      </c>
      <c r="M205" s="1224">
        <f t="shared" si="73"/>
        <v>0</v>
      </c>
      <c r="N205" s="1206">
        <f t="shared" si="95"/>
        <v>0</v>
      </c>
      <c r="P205" s="474"/>
      <c r="Q205" s="474"/>
      <c r="R205" s="474"/>
      <c r="S205" s="474"/>
      <c r="T205" s="474"/>
      <c r="U205" s="474"/>
      <c r="V205" s="474"/>
      <c r="W205" s="474"/>
    </row>
    <row r="206" spans="1:23" s="477" customFormat="1">
      <c r="A206" s="1021" t="str">
        <f t="shared" si="107"/>
        <v>811041641</v>
      </c>
      <c r="B206" s="1207">
        <v>8110</v>
      </c>
      <c r="C206" s="1208">
        <v>4164</v>
      </c>
      <c r="D206" s="1209">
        <v>1</v>
      </c>
      <c r="E206" s="1209"/>
      <c r="F206" s="1209"/>
      <c r="G206" s="1210" t="s">
        <v>498</v>
      </c>
      <c r="H206" s="1211">
        <f t="shared" si="108"/>
        <v>0</v>
      </c>
      <c r="I206" s="1211">
        <f t="shared" si="108"/>
        <v>0</v>
      </c>
      <c r="J206" s="1211">
        <f t="shared" ref="J206:J269" si="110">H206+I206</f>
        <v>0</v>
      </c>
      <c r="K206" s="1211">
        <f t="shared" si="109"/>
        <v>0</v>
      </c>
      <c r="L206" s="1211">
        <f t="shared" si="109"/>
        <v>0</v>
      </c>
      <c r="M206" s="1225">
        <f t="shared" ref="M206:M269" si="111">IFERROR(L206/J206*100,0)</f>
        <v>0</v>
      </c>
      <c r="N206" s="1212">
        <f t="shared" si="95"/>
        <v>0</v>
      </c>
      <c r="P206" s="474"/>
      <c r="Q206" s="474"/>
      <c r="R206" s="474"/>
      <c r="S206" s="474"/>
      <c r="T206" s="474"/>
      <c r="U206" s="474"/>
      <c r="V206" s="474"/>
      <c r="W206" s="474"/>
    </row>
    <row r="207" spans="1:23" s="477" customFormat="1">
      <c r="A207" s="1021" t="str">
        <f t="shared" si="107"/>
        <v>8110416411</v>
      </c>
      <c r="B207" s="1218">
        <v>8110</v>
      </c>
      <c r="C207" s="1219">
        <v>4164</v>
      </c>
      <c r="D207" s="1220">
        <v>1</v>
      </c>
      <c r="E207" s="1220">
        <v>1</v>
      </c>
      <c r="F207" s="1220"/>
      <c r="G207" s="1216" t="s">
        <v>498</v>
      </c>
      <c r="H207" s="1217">
        <f t="shared" si="108"/>
        <v>0</v>
      </c>
      <c r="I207" s="1217">
        <f t="shared" si="108"/>
        <v>0</v>
      </c>
      <c r="J207" s="1217">
        <f t="shared" si="110"/>
        <v>0</v>
      </c>
      <c r="K207" s="1217">
        <f t="shared" si="109"/>
        <v>0</v>
      </c>
      <c r="L207" s="1217">
        <f t="shared" si="109"/>
        <v>0</v>
      </c>
      <c r="M207" s="1226">
        <f t="shared" si="111"/>
        <v>0</v>
      </c>
      <c r="N207" s="1234">
        <f t="shared" si="95"/>
        <v>0</v>
      </c>
      <c r="P207" s="474"/>
      <c r="Q207" s="474"/>
      <c r="R207" s="474"/>
      <c r="S207" s="474"/>
      <c r="T207" s="474"/>
      <c r="U207" s="474"/>
      <c r="V207" s="474"/>
      <c r="W207" s="474"/>
    </row>
    <row r="208" spans="1:23" s="477" customFormat="1">
      <c r="A208" s="1021" t="str">
        <f t="shared" si="107"/>
        <v>81104164111</v>
      </c>
      <c r="B208" s="478">
        <v>8110</v>
      </c>
      <c r="C208" s="479">
        <v>4164</v>
      </c>
      <c r="D208" s="1168">
        <v>1</v>
      </c>
      <c r="E208" s="1168">
        <v>1</v>
      </c>
      <c r="F208" s="1168">
        <v>1</v>
      </c>
      <c r="G208" s="480" t="s">
        <v>498</v>
      </c>
      <c r="H208" s="481"/>
      <c r="I208" s="481"/>
      <c r="J208" s="481">
        <f t="shared" si="110"/>
        <v>0</v>
      </c>
      <c r="K208" s="481"/>
      <c r="L208" s="481"/>
      <c r="M208" s="1227">
        <f t="shared" si="111"/>
        <v>0</v>
      </c>
      <c r="N208" s="1235">
        <f t="shared" si="95"/>
        <v>0</v>
      </c>
      <c r="P208" s="474"/>
      <c r="Q208" s="474"/>
      <c r="R208" s="474"/>
      <c r="S208" s="474"/>
      <c r="T208" s="474"/>
      <c r="U208" s="474"/>
      <c r="V208" s="474"/>
      <c r="W208" s="474"/>
    </row>
    <row r="209" spans="1:23" s="477" customFormat="1">
      <c r="A209" s="1021" t="str">
        <f t="shared" si="107"/>
        <v>81104165</v>
      </c>
      <c r="B209" s="1201">
        <v>8110</v>
      </c>
      <c r="C209" s="1202">
        <v>4165</v>
      </c>
      <c r="D209" s="1203"/>
      <c r="E209" s="1203"/>
      <c r="F209" s="1203"/>
      <c r="G209" s="1204" t="s">
        <v>499</v>
      </c>
      <c r="H209" s="1205">
        <f>SUM(H210)</f>
        <v>0</v>
      </c>
      <c r="I209" s="1205">
        <f>SUM(I210)</f>
        <v>0</v>
      </c>
      <c r="J209" s="1205">
        <f t="shared" si="110"/>
        <v>0</v>
      </c>
      <c r="K209" s="1205">
        <f t="shared" ref="K209:L210" si="112">SUM(K210)</f>
        <v>0</v>
      </c>
      <c r="L209" s="1205">
        <f t="shared" si="112"/>
        <v>0</v>
      </c>
      <c r="M209" s="1224">
        <f t="shared" si="111"/>
        <v>0</v>
      </c>
      <c r="N209" s="1206">
        <f t="shared" si="95"/>
        <v>0</v>
      </c>
      <c r="P209" s="474"/>
      <c r="Q209" s="474"/>
      <c r="R209" s="474"/>
      <c r="S209" s="474"/>
      <c r="T209" s="474"/>
      <c r="U209" s="474"/>
      <c r="V209" s="474"/>
      <c r="W209" s="474"/>
    </row>
    <row r="210" spans="1:23" s="477" customFormat="1">
      <c r="A210" s="1021" t="str">
        <f t="shared" si="107"/>
        <v>811041651</v>
      </c>
      <c r="B210" s="1207">
        <v>8110</v>
      </c>
      <c r="C210" s="1208">
        <v>4165</v>
      </c>
      <c r="D210" s="1209">
        <v>1</v>
      </c>
      <c r="E210" s="1209"/>
      <c r="F210" s="1209"/>
      <c r="G210" s="1210" t="s">
        <v>499</v>
      </c>
      <c r="H210" s="1211">
        <f>SUM(H211)</f>
        <v>0</v>
      </c>
      <c r="I210" s="1211">
        <f>SUM(I211)</f>
        <v>0</v>
      </c>
      <c r="J210" s="1211">
        <f t="shared" si="110"/>
        <v>0</v>
      </c>
      <c r="K210" s="1211">
        <f t="shared" si="112"/>
        <v>0</v>
      </c>
      <c r="L210" s="1211">
        <f t="shared" si="112"/>
        <v>0</v>
      </c>
      <c r="M210" s="1225">
        <f t="shared" si="111"/>
        <v>0</v>
      </c>
      <c r="N210" s="1212">
        <f t="shared" si="95"/>
        <v>0</v>
      </c>
      <c r="P210" s="474"/>
      <c r="Q210" s="474"/>
      <c r="R210" s="474"/>
      <c r="S210" s="474"/>
      <c r="T210" s="474"/>
      <c r="U210" s="474"/>
      <c r="V210" s="474"/>
      <c r="W210" s="474"/>
    </row>
    <row r="211" spans="1:23" s="477" customFormat="1">
      <c r="A211" s="1021" t="str">
        <f t="shared" si="107"/>
        <v>8110416511</v>
      </c>
      <c r="B211" s="1218">
        <v>8110</v>
      </c>
      <c r="C211" s="1219">
        <v>4165</v>
      </c>
      <c r="D211" s="1220">
        <v>1</v>
      </c>
      <c r="E211" s="1220">
        <v>1</v>
      </c>
      <c r="F211" s="1220"/>
      <c r="G211" s="1216" t="s">
        <v>499</v>
      </c>
      <c r="H211" s="1217">
        <f>H212</f>
        <v>0</v>
      </c>
      <c r="I211" s="1217">
        <f>I212</f>
        <v>0</v>
      </c>
      <c r="J211" s="1217">
        <f t="shared" si="110"/>
        <v>0</v>
      </c>
      <c r="K211" s="1217">
        <f t="shared" ref="K211:L211" si="113">K212</f>
        <v>0</v>
      </c>
      <c r="L211" s="1217">
        <f t="shared" si="113"/>
        <v>0</v>
      </c>
      <c r="M211" s="1226">
        <f t="shared" si="111"/>
        <v>0</v>
      </c>
      <c r="N211" s="1234">
        <f t="shared" si="95"/>
        <v>0</v>
      </c>
      <c r="P211" s="474"/>
      <c r="Q211" s="474"/>
      <c r="R211" s="474"/>
      <c r="S211" s="474"/>
      <c r="T211" s="474"/>
      <c r="U211" s="474"/>
      <c r="V211" s="474"/>
      <c r="W211" s="474"/>
    </row>
    <row r="212" spans="1:23" s="477" customFormat="1">
      <c r="A212" s="1021" t="str">
        <f t="shared" si="107"/>
        <v>81104165111</v>
      </c>
      <c r="B212" s="478">
        <v>8110</v>
      </c>
      <c r="C212" s="479">
        <v>4165</v>
      </c>
      <c r="D212" s="1168">
        <v>1</v>
      </c>
      <c r="E212" s="1168">
        <v>1</v>
      </c>
      <c r="F212" s="1168">
        <v>1</v>
      </c>
      <c r="G212" s="480" t="s">
        <v>499</v>
      </c>
      <c r="H212" s="481"/>
      <c r="I212" s="481"/>
      <c r="J212" s="481">
        <f t="shared" si="110"/>
        <v>0</v>
      </c>
      <c r="K212" s="481"/>
      <c r="L212" s="481"/>
      <c r="M212" s="1227">
        <f t="shared" si="111"/>
        <v>0</v>
      </c>
      <c r="N212" s="1235">
        <f t="shared" si="95"/>
        <v>0</v>
      </c>
      <c r="P212" s="474"/>
      <c r="Q212" s="474"/>
      <c r="R212" s="474"/>
      <c r="S212" s="474"/>
      <c r="T212" s="474"/>
      <c r="U212" s="474"/>
      <c r="V212" s="474"/>
      <c r="W212" s="474"/>
    </row>
    <row r="213" spans="1:23" s="477" customFormat="1" ht="27">
      <c r="A213" s="1021" t="str">
        <f t="shared" si="107"/>
        <v>81104166</v>
      </c>
      <c r="B213" s="1201">
        <v>8110</v>
      </c>
      <c r="C213" s="1202">
        <v>4166</v>
      </c>
      <c r="D213" s="1203"/>
      <c r="E213" s="1203"/>
      <c r="F213" s="1203"/>
      <c r="G213" s="1204" t="s">
        <v>1616</v>
      </c>
      <c r="H213" s="1205">
        <f t="shared" ref="H213:I215" si="114">SUM(H214)</f>
        <v>0</v>
      </c>
      <c r="I213" s="1205">
        <f t="shared" si="114"/>
        <v>0</v>
      </c>
      <c r="J213" s="1205">
        <f t="shared" si="110"/>
        <v>0</v>
      </c>
      <c r="K213" s="1205">
        <f t="shared" ref="K213:L215" si="115">SUM(K214)</f>
        <v>0</v>
      </c>
      <c r="L213" s="1205">
        <f t="shared" si="115"/>
        <v>0</v>
      </c>
      <c r="M213" s="1224">
        <f t="shared" si="111"/>
        <v>0</v>
      </c>
      <c r="N213" s="1206">
        <f t="shared" si="95"/>
        <v>0</v>
      </c>
      <c r="P213" s="474"/>
      <c r="Q213" s="474"/>
      <c r="R213" s="474"/>
      <c r="S213" s="474"/>
      <c r="T213" s="474"/>
      <c r="U213" s="474"/>
      <c r="V213" s="474"/>
      <c r="W213" s="474"/>
    </row>
    <row r="214" spans="1:23" s="477" customFormat="1" ht="27">
      <c r="A214" s="1021" t="str">
        <f t="shared" si="107"/>
        <v>811041661</v>
      </c>
      <c r="B214" s="1207">
        <v>8110</v>
      </c>
      <c r="C214" s="1208">
        <v>4166</v>
      </c>
      <c r="D214" s="1209">
        <v>1</v>
      </c>
      <c r="E214" s="1209"/>
      <c r="F214" s="1209"/>
      <c r="G214" s="1210" t="s">
        <v>1616</v>
      </c>
      <c r="H214" s="1211">
        <f t="shared" si="114"/>
        <v>0</v>
      </c>
      <c r="I214" s="1211">
        <f t="shared" si="114"/>
        <v>0</v>
      </c>
      <c r="J214" s="1211">
        <f t="shared" si="110"/>
        <v>0</v>
      </c>
      <c r="K214" s="1211">
        <f t="shared" si="115"/>
        <v>0</v>
      </c>
      <c r="L214" s="1211">
        <f t="shared" si="115"/>
        <v>0</v>
      </c>
      <c r="M214" s="1225">
        <f t="shared" si="111"/>
        <v>0</v>
      </c>
      <c r="N214" s="1212">
        <f t="shared" si="95"/>
        <v>0</v>
      </c>
      <c r="P214" s="474"/>
      <c r="Q214" s="474"/>
      <c r="R214" s="474"/>
      <c r="S214" s="474"/>
      <c r="T214" s="474"/>
      <c r="U214" s="474"/>
      <c r="V214" s="474"/>
      <c r="W214" s="474"/>
    </row>
    <row r="215" spans="1:23" s="477" customFormat="1" ht="18">
      <c r="A215" s="1021" t="str">
        <f t="shared" si="107"/>
        <v>8110416611</v>
      </c>
      <c r="B215" s="1218">
        <v>8110</v>
      </c>
      <c r="C215" s="1219">
        <v>4166</v>
      </c>
      <c r="D215" s="1220">
        <v>1</v>
      </c>
      <c r="E215" s="1220">
        <v>1</v>
      </c>
      <c r="F215" s="1220"/>
      <c r="G215" s="1216" t="s">
        <v>1616</v>
      </c>
      <c r="H215" s="1217">
        <f t="shared" si="114"/>
        <v>0</v>
      </c>
      <c r="I215" s="1217">
        <f t="shared" si="114"/>
        <v>0</v>
      </c>
      <c r="J215" s="1217">
        <f t="shared" si="110"/>
        <v>0</v>
      </c>
      <c r="K215" s="1217">
        <f t="shared" si="115"/>
        <v>0</v>
      </c>
      <c r="L215" s="1217">
        <f t="shared" si="115"/>
        <v>0</v>
      </c>
      <c r="M215" s="1226">
        <f t="shared" si="111"/>
        <v>0</v>
      </c>
      <c r="N215" s="1234">
        <f t="shared" si="95"/>
        <v>0</v>
      </c>
      <c r="P215" s="474"/>
      <c r="Q215" s="474"/>
      <c r="R215" s="474"/>
      <c r="S215" s="474"/>
      <c r="T215" s="474"/>
      <c r="U215" s="474"/>
      <c r="V215" s="474"/>
      <c r="W215" s="474"/>
    </row>
    <row r="216" spans="1:23" s="477" customFormat="1" ht="27.75" customHeight="1">
      <c r="A216" s="1021" t="str">
        <f t="shared" si="107"/>
        <v>81104166111</v>
      </c>
      <c r="B216" s="478">
        <v>8110</v>
      </c>
      <c r="C216" s="479">
        <v>4166</v>
      </c>
      <c r="D216" s="1168">
        <v>1</v>
      </c>
      <c r="E216" s="1168">
        <v>1</v>
      </c>
      <c r="F216" s="1168">
        <v>1</v>
      </c>
      <c r="G216" s="480" t="s">
        <v>1616</v>
      </c>
      <c r="H216" s="481"/>
      <c r="I216" s="481"/>
      <c r="J216" s="481">
        <f t="shared" si="110"/>
        <v>0</v>
      </c>
      <c r="K216" s="481"/>
      <c r="L216" s="481"/>
      <c r="M216" s="1227">
        <f t="shared" si="111"/>
        <v>0</v>
      </c>
      <c r="N216" s="1235">
        <f t="shared" si="95"/>
        <v>0</v>
      </c>
      <c r="P216" s="474"/>
      <c r="Q216" s="474"/>
      <c r="R216" s="474"/>
      <c r="S216" s="474"/>
      <c r="T216" s="474"/>
      <c r="U216" s="474"/>
      <c r="V216" s="474"/>
      <c r="W216" s="474"/>
    </row>
    <row r="217" spans="1:23" s="477" customFormat="1">
      <c r="A217" s="1021" t="str">
        <f t="shared" si="107"/>
        <v>81104168</v>
      </c>
      <c r="B217" s="1201">
        <v>8110</v>
      </c>
      <c r="C217" s="1202">
        <v>4168</v>
      </c>
      <c r="D217" s="1203"/>
      <c r="E217" s="1203"/>
      <c r="F217" s="1203"/>
      <c r="G217" s="1204" t="s">
        <v>500</v>
      </c>
      <c r="H217" s="1205">
        <f>SUM(H218)</f>
        <v>0</v>
      </c>
      <c r="I217" s="1205">
        <f>SUM(I218)</f>
        <v>0</v>
      </c>
      <c r="J217" s="1205">
        <f t="shared" si="110"/>
        <v>0</v>
      </c>
      <c r="K217" s="1205">
        <f t="shared" ref="K217:L218" si="116">SUM(K218)</f>
        <v>0</v>
      </c>
      <c r="L217" s="1205">
        <f t="shared" si="116"/>
        <v>0</v>
      </c>
      <c r="M217" s="1224">
        <f t="shared" si="111"/>
        <v>0</v>
      </c>
      <c r="N217" s="1206">
        <f t="shared" si="95"/>
        <v>0</v>
      </c>
      <c r="P217" s="474"/>
      <c r="Q217" s="474"/>
      <c r="R217" s="474"/>
      <c r="S217" s="474"/>
      <c r="T217" s="474"/>
      <c r="U217" s="474"/>
      <c r="V217" s="474"/>
      <c r="W217" s="474"/>
    </row>
    <row r="218" spans="1:23" s="477" customFormat="1">
      <c r="A218" s="1021" t="str">
        <f t="shared" si="107"/>
        <v>811041681</v>
      </c>
      <c r="B218" s="1207">
        <v>8110</v>
      </c>
      <c r="C218" s="1208">
        <v>4168</v>
      </c>
      <c r="D218" s="1209">
        <v>1</v>
      </c>
      <c r="E218" s="1209"/>
      <c r="F218" s="1209"/>
      <c r="G218" s="1210" t="s">
        <v>500</v>
      </c>
      <c r="H218" s="1211">
        <f>SUM(H219)</f>
        <v>0</v>
      </c>
      <c r="I218" s="1211">
        <f>SUM(I219)</f>
        <v>0</v>
      </c>
      <c r="J218" s="1211">
        <f t="shared" si="110"/>
        <v>0</v>
      </c>
      <c r="K218" s="1211">
        <f t="shared" si="116"/>
        <v>0</v>
      </c>
      <c r="L218" s="1211">
        <f t="shared" si="116"/>
        <v>0</v>
      </c>
      <c r="M218" s="1225">
        <f t="shared" si="111"/>
        <v>0</v>
      </c>
      <c r="N218" s="1212">
        <f t="shared" si="95"/>
        <v>0</v>
      </c>
      <c r="P218" s="474"/>
      <c r="Q218" s="474"/>
      <c r="R218" s="474"/>
      <c r="S218" s="474"/>
      <c r="T218" s="474"/>
      <c r="U218" s="474"/>
      <c r="V218" s="474"/>
      <c r="W218" s="474"/>
    </row>
    <row r="219" spans="1:23" s="477" customFormat="1">
      <c r="A219" s="1021" t="str">
        <f t="shared" si="107"/>
        <v>8110416811</v>
      </c>
      <c r="B219" s="1218">
        <v>8110</v>
      </c>
      <c r="C219" s="1219">
        <v>4168</v>
      </c>
      <c r="D219" s="1220">
        <v>1</v>
      </c>
      <c r="E219" s="1220">
        <v>1</v>
      </c>
      <c r="F219" s="1220"/>
      <c r="G219" s="1216" t="s">
        <v>500</v>
      </c>
      <c r="H219" s="1217">
        <f>SUM(H220:H223)</f>
        <v>0</v>
      </c>
      <c r="I219" s="1217">
        <f>SUM(I220:I223)</f>
        <v>0</v>
      </c>
      <c r="J219" s="1217">
        <f t="shared" si="110"/>
        <v>0</v>
      </c>
      <c r="K219" s="1217">
        <f t="shared" ref="K219:L219" si="117">SUM(K220:K223)</f>
        <v>0</v>
      </c>
      <c r="L219" s="1217">
        <f t="shared" si="117"/>
        <v>0</v>
      </c>
      <c r="M219" s="1226">
        <f t="shared" si="111"/>
        <v>0</v>
      </c>
      <c r="N219" s="1234">
        <f t="shared" si="95"/>
        <v>0</v>
      </c>
      <c r="P219" s="474"/>
      <c r="Q219" s="474"/>
      <c r="R219" s="474"/>
      <c r="S219" s="474"/>
      <c r="T219" s="474"/>
      <c r="U219" s="474"/>
      <c r="V219" s="474"/>
      <c r="W219" s="474"/>
    </row>
    <row r="220" spans="1:23" s="477" customFormat="1">
      <c r="A220" s="1021" t="str">
        <f t="shared" si="107"/>
        <v>81104168111</v>
      </c>
      <c r="B220" s="478">
        <v>8110</v>
      </c>
      <c r="C220" s="479">
        <v>4168</v>
      </c>
      <c r="D220" s="1168">
        <v>1</v>
      </c>
      <c r="E220" s="1168">
        <v>1</v>
      </c>
      <c r="F220" s="1168">
        <v>1</v>
      </c>
      <c r="G220" s="480" t="s">
        <v>452</v>
      </c>
      <c r="H220" s="481"/>
      <c r="I220" s="481"/>
      <c r="J220" s="481">
        <f t="shared" si="110"/>
        <v>0</v>
      </c>
      <c r="K220" s="481"/>
      <c r="L220" s="481"/>
      <c r="M220" s="1227">
        <f t="shared" si="111"/>
        <v>0</v>
      </c>
      <c r="N220" s="1235">
        <f t="shared" si="95"/>
        <v>0</v>
      </c>
      <c r="P220" s="474"/>
      <c r="Q220" s="474"/>
      <c r="R220" s="474"/>
      <c r="S220" s="474"/>
      <c r="T220" s="474"/>
      <c r="U220" s="474"/>
      <c r="V220" s="474"/>
      <c r="W220" s="474"/>
    </row>
    <row r="221" spans="1:23" s="477" customFormat="1">
      <c r="A221" s="1021" t="str">
        <f t="shared" si="107"/>
        <v>81104168112</v>
      </c>
      <c r="B221" s="478">
        <v>8110</v>
      </c>
      <c r="C221" s="479">
        <v>4168</v>
      </c>
      <c r="D221" s="1168">
        <v>1</v>
      </c>
      <c r="E221" s="1168">
        <v>1</v>
      </c>
      <c r="F221" s="1168">
        <v>2</v>
      </c>
      <c r="G221" s="480" t="s">
        <v>453</v>
      </c>
      <c r="H221" s="481"/>
      <c r="I221" s="481"/>
      <c r="J221" s="481">
        <f t="shared" si="110"/>
        <v>0</v>
      </c>
      <c r="K221" s="481"/>
      <c r="L221" s="481"/>
      <c r="M221" s="1227">
        <f t="shared" si="111"/>
        <v>0</v>
      </c>
      <c r="N221" s="1235">
        <f t="shared" si="95"/>
        <v>0</v>
      </c>
      <c r="P221" s="474"/>
      <c r="Q221" s="474"/>
      <c r="R221" s="474"/>
      <c r="S221" s="474"/>
      <c r="T221" s="474"/>
      <c r="U221" s="474"/>
      <c r="V221" s="474"/>
      <c r="W221" s="474"/>
    </row>
    <row r="222" spans="1:23" s="477" customFormat="1">
      <c r="A222" s="1021" t="str">
        <f t="shared" si="107"/>
        <v>81104168113</v>
      </c>
      <c r="B222" s="478">
        <v>8110</v>
      </c>
      <c r="C222" s="479">
        <v>4168</v>
      </c>
      <c r="D222" s="1168">
        <v>1</v>
      </c>
      <c r="E222" s="1168">
        <v>1</v>
      </c>
      <c r="F222" s="1168">
        <v>3</v>
      </c>
      <c r="G222" s="480" t="s">
        <v>454</v>
      </c>
      <c r="H222" s="481"/>
      <c r="I222" s="481"/>
      <c r="J222" s="481">
        <f t="shared" si="110"/>
        <v>0</v>
      </c>
      <c r="K222" s="481"/>
      <c r="L222" s="481"/>
      <c r="M222" s="1227">
        <f t="shared" si="111"/>
        <v>0</v>
      </c>
      <c r="N222" s="1235">
        <f t="shared" si="95"/>
        <v>0</v>
      </c>
      <c r="P222" s="474"/>
      <c r="Q222" s="474"/>
      <c r="R222" s="474"/>
      <c r="S222" s="474"/>
      <c r="T222" s="474"/>
      <c r="U222" s="474"/>
      <c r="V222" s="474"/>
      <c r="W222" s="474"/>
    </row>
    <row r="223" spans="1:23" s="477" customFormat="1">
      <c r="A223" s="1021" t="str">
        <f t="shared" si="107"/>
        <v>81104168114</v>
      </c>
      <c r="B223" s="478">
        <v>8110</v>
      </c>
      <c r="C223" s="479">
        <v>4168</v>
      </c>
      <c r="D223" s="1168">
        <v>1</v>
      </c>
      <c r="E223" s="1168">
        <v>1</v>
      </c>
      <c r="F223" s="1168">
        <v>4</v>
      </c>
      <c r="G223" s="480" t="s">
        <v>501</v>
      </c>
      <c r="H223" s="481"/>
      <c r="I223" s="481"/>
      <c r="J223" s="481">
        <f t="shared" si="110"/>
        <v>0</v>
      </c>
      <c r="K223" s="481"/>
      <c r="L223" s="481"/>
      <c r="M223" s="1227">
        <f t="shared" si="111"/>
        <v>0</v>
      </c>
      <c r="N223" s="1235">
        <f t="shared" si="95"/>
        <v>0</v>
      </c>
      <c r="P223" s="474"/>
      <c r="Q223" s="474"/>
      <c r="R223" s="474"/>
      <c r="S223" s="474"/>
      <c r="T223" s="474"/>
      <c r="U223" s="474"/>
      <c r="V223" s="474"/>
      <c r="W223" s="474"/>
    </row>
    <row r="224" spans="1:23" s="477" customFormat="1">
      <c r="A224" s="1021" t="str">
        <f t="shared" si="107"/>
        <v>81104169</v>
      </c>
      <c r="B224" s="1201">
        <v>8110</v>
      </c>
      <c r="C224" s="1202">
        <v>4169</v>
      </c>
      <c r="D224" s="1203"/>
      <c r="E224" s="1203"/>
      <c r="F224" s="1203"/>
      <c r="G224" s="1204" t="s">
        <v>502</v>
      </c>
      <c r="H224" s="1205">
        <f>H225</f>
        <v>0</v>
      </c>
      <c r="I224" s="1205">
        <f>I225</f>
        <v>0</v>
      </c>
      <c r="J224" s="1205">
        <f t="shared" si="110"/>
        <v>0</v>
      </c>
      <c r="K224" s="1205">
        <f t="shared" ref="K224:L225" si="118">K225</f>
        <v>0</v>
      </c>
      <c r="L224" s="1205">
        <f t="shared" si="118"/>
        <v>0</v>
      </c>
      <c r="M224" s="1224">
        <f t="shared" si="111"/>
        <v>0</v>
      </c>
      <c r="N224" s="1206">
        <f t="shared" si="95"/>
        <v>0</v>
      </c>
      <c r="P224" s="474"/>
      <c r="Q224" s="474"/>
      <c r="R224" s="474"/>
      <c r="S224" s="474"/>
      <c r="T224" s="474"/>
      <c r="U224" s="474"/>
      <c r="V224" s="474"/>
      <c r="W224" s="474"/>
    </row>
    <row r="225" spans="1:23" s="477" customFormat="1">
      <c r="A225" s="1021" t="str">
        <f t="shared" si="107"/>
        <v>811041691</v>
      </c>
      <c r="B225" s="1207">
        <v>8110</v>
      </c>
      <c r="C225" s="1208">
        <v>4169</v>
      </c>
      <c r="D225" s="1209">
        <v>1</v>
      </c>
      <c r="E225" s="1209"/>
      <c r="F225" s="1209"/>
      <c r="G225" s="1210" t="s">
        <v>502</v>
      </c>
      <c r="H225" s="1211">
        <f>H226</f>
        <v>0</v>
      </c>
      <c r="I225" s="1211">
        <f>I226</f>
        <v>0</v>
      </c>
      <c r="J225" s="1211">
        <f t="shared" si="110"/>
        <v>0</v>
      </c>
      <c r="K225" s="1211">
        <f t="shared" si="118"/>
        <v>0</v>
      </c>
      <c r="L225" s="1211">
        <f t="shared" si="118"/>
        <v>0</v>
      </c>
      <c r="M225" s="1225">
        <f t="shared" si="111"/>
        <v>0</v>
      </c>
      <c r="N225" s="1212">
        <f t="shared" si="95"/>
        <v>0</v>
      </c>
      <c r="P225" s="474"/>
      <c r="Q225" s="474"/>
      <c r="R225" s="474"/>
      <c r="S225" s="474"/>
      <c r="T225" s="474"/>
      <c r="U225" s="474"/>
      <c r="V225" s="474"/>
      <c r="W225" s="474"/>
    </row>
    <row r="226" spans="1:23" s="477" customFormat="1">
      <c r="A226" s="1021" t="str">
        <f t="shared" si="107"/>
        <v>8110416911</v>
      </c>
      <c r="B226" s="1218">
        <v>8110</v>
      </c>
      <c r="C226" s="1219">
        <v>4169</v>
      </c>
      <c r="D226" s="1220">
        <v>1</v>
      </c>
      <c r="E226" s="1220">
        <v>1</v>
      </c>
      <c r="F226" s="1220"/>
      <c r="G226" s="1216" t="s">
        <v>502</v>
      </c>
      <c r="H226" s="1217">
        <f>SUM(H227:H229)</f>
        <v>0</v>
      </c>
      <c r="I226" s="1217">
        <f>SUM(I227:I229)</f>
        <v>0</v>
      </c>
      <c r="J226" s="1217">
        <f t="shared" si="110"/>
        <v>0</v>
      </c>
      <c r="K226" s="1217">
        <f t="shared" ref="K226:L226" si="119">SUM(K227:K229)</f>
        <v>0</v>
      </c>
      <c r="L226" s="1217">
        <f t="shared" si="119"/>
        <v>0</v>
      </c>
      <c r="M226" s="1226">
        <f t="shared" si="111"/>
        <v>0</v>
      </c>
      <c r="N226" s="1234">
        <f t="shared" si="95"/>
        <v>0</v>
      </c>
      <c r="P226" s="474"/>
      <c r="Q226" s="474"/>
      <c r="R226" s="474"/>
      <c r="S226" s="474"/>
      <c r="T226" s="474"/>
      <c r="U226" s="474"/>
      <c r="V226" s="474"/>
      <c r="W226" s="474"/>
    </row>
    <row r="227" spans="1:23" s="477" customFormat="1">
      <c r="A227" s="1021" t="str">
        <f t="shared" si="107"/>
        <v>81104169111</v>
      </c>
      <c r="B227" s="478">
        <v>8110</v>
      </c>
      <c r="C227" s="479">
        <v>4169</v>
      </c>
      <c r="D227" s="1168">
        <v>1</v>
      </c>
      <c r="E227" s="1168">
        <v>1</v>
      </c>
      <c r="F227" s="1168">
        <v>1</v>
      </c>
      <c r="G227" s="480" t="s">
        <v>503</v>
      </c>
      <c r="H227" s="481"/>
      <c r="I227" s="481"/>
      <c r="J227" s="481">
        <f t="shared" si="110"/>
        <v>0</v>
      </c>
      <c r="K227" s="481"/>
      <c r="L227" s="481"/>
      <c r="M227" s="1227">
        <f t="shared" si="111"/>
        <v>0</v>
      </c>
      <c r="N227" s="1235">
        <f t="shared" si="95"/>
        <v>0</v>
      </c>
      <c r="P227" s="474"/>
      <c r="Q227" s="474"/>
      <c r="R227" s="474"/>
      <c r="S227" s="474"/>
      <c r="T227" s="474"/>
      <c r="U227" s="474"/>
      <c r="V227" s="474"/>
      <c r="W227" s="474"/>
    </row>
    <row r="228" spans="1:23" s="477" customFormat="1">
      <c r="A228" s="1021" t="str">
        <f t="shared" si="107"/>
        <v>81104169112</v>
      </c>
      <c r="B228" s="478">
        <v>8110</v>
      </c>
      <c r="C228" s="479">
        <v>4169</v>
      </c>
      <c r="D228" s="1168">
        <v>1</v>
      </c>
      <c r="E228" s="1168">
        <v>1</v>
      </c>
      <c r="F228" s="1168">
        <v>2</v>
      </c>
      <c r="G228" s="480" t="s">
        <v>504</v>
      </c>
      <c r="H228" s="481"/>
      <c r="I228" s="481"/>
      <c r="J228" s="481">
        <f t="shared" si="110"/>
        <v>0</v>
      </c>
      <c r="K228" s="481"/>
      <c r="L228" s="481"/>
      <c r="M228" s="1227">
        <f t="shared" si="111"/>
        <v>0</v>
      </c>
      <c r="N228" s="1235">
        <f t="shared" si="95"/>
        <v>0</v>
      </c>
      <c r="P228" s="474"/>
      <c r="Q228" s="474"/>
      <c r="R228" s="474"/>
      <c r="S228" s="474"/>
      <c r="T228" s="474"/>
      <c r="U228" s="474"/>
      <c r="V228" s="474"/>
      <c r="W228" s="474"/>
    </row>
    <row r="229" spans="1:23" s="477" customFormat="1">
      <c r="A229" s="1021" t="str">
        <f t="shared" si="107"/>
        <v>81104169113</v>
      </c>
      <c r="B229" s="478">
        <v>8110</v>
      </c>
      <c r="C229" s="479">
        <v>4169</v>
      </c>
      <c r="D229" s="1168">
        <v>1</v>
      </c>
      <c r="E229" s="1168">
        <v>1</v>
      </c>
      <c r="F229" s="1168">
        <v>3</v>
      </c>
      <c r="G229" s="480" t="s">
        <v>505</v>
      </c>
      <c r="H229" s="481"/>
      <c r="I229" s="481"/>
      <c r="J229" s="481">
        <f t="shared" si="110"/>
        <v>0</v>
      </c>
      <c r="K229" s="481"/>
      <c r="L229" s="481"/>
      <c r="M229" s="1227">
        <f t="shared" si="111"/>
        <v>0</v>
      </c>
      <c r="N229" s="1235">
        <f t="shared" si="95"/>
        <v>0</v>
      </c>
      <c r="P229" s="474"/>
      <c r="Q229" s="474"/>
      <c r="R229" s="474"/>
      <c r="S229" s="474"/>
      <c r="T229" s="474"/>
      <c r="U229" s="474"/>
      <c r="V229" s="474"/>
      <c r="W229" s="474"/>
    </row>
    <row r="230" spans="1:23" s="477" customFormat="1" ht="19.5" customHeight="1">
      <c r="A230" s="1021" t="str">
        <f t="shared" si="107"/>
        <v>Subtotal (12)</v>
      </c>
      <c r="B230" s="1025" t="s">
        <v>460</v>
      </c>
      <c r="C230" s="483"/>
      <c r="D230" s="1175"/>
      <c r="E230" s="1175"/>
      <c r="F230" s="1175"/>
      <c r="G230" s="486"/>
      <c r="H230" s="475">
        <f>+H224+H217+H213+H209+H205+H200+H196</f>
        <v>0</v>
      </c>
      <c r="I230" s="475">
        <f>+I224+I217+I213+I209+I205+I200+I196</f>
        <v>0</v>
      </c>
      <c r="J230" s="475">
        <f t="shared" si="110"/>
        <v>0</v>
      </c>
      <c r="K230" s="475">
        <f t="shared" ref="K230:L230" si="120">+K224+K217+K213+K209+K205+K200+K196</f>
        <v>0</v>
      </c>
      <c r="L230" s="475">
        <f t="shared" si="120"/>
        <v>0</v>
      </c>
      <c r="M230" s="1229">
        <f t="shared" si="111"/>
        <v>0</v>
      </c>
      <c r="N230" s="476">
        <f t="shared" si="95"/>
        <v>0</v>
      </c>
      <c r="P230" s="474"/>
      <c r="Q230" s="474"/>
      <c r="R230" s="474"/>
      <c r="S230" s="474"/>
      <c r="T230" s="474"/>
      <c r="U230" s="474"/>
      <c r="V230" s="474"/>
      <c r="W230" s="474"/>
    </row>
    <row r="231" spans="1:23" s="477" customFormat="1" ht="18">
      <c r="A231" s="1021" t="str">
        <f t="shared" si="107"/>
        <v>81104170</v>
      </c>
      <c r="B231" s="1177">
        <v>8110</v>
      </c>
      <c r="C231" s="1178">
        <v>4170</v>
      </c>
      <c r="D231" s="1179"/>
      <c r="E231" s="1179"/>
      <c r="F231" s="1179"/>
      <c r="G231" s="1198" t="s">
        <v>1889</v>
      </c>
      <c r="H231" s="1181">
        <f>+H232+H236+H240+H265+H269+H273+H277+H281</f>
        <v>0</v>
      </c>
      <c r="I231" s="1181">
        <f>+I232+I236+I240+I265+I269+I273+I277+I281</f>
        <v>0</v>
      </c>
      <c r="J231" s="1181">
        <f t="shared" si="110"/>
        <v>0</v>
      </c>
      <c r="K231" s="1181">
        <f t="shared" ref="K231:L231" si="121">+K232+K236+K240+K265+K269+K273+K277+K281</f>
        <v>0</v>
      </c>
      <c r="L231" s="1181">
        <f t="shared" si="121"/>
        <v>0</v>
      </c>
      <c r="M231" s="1223">
        <f t="shared" si="111"/>
        <v>0</v>
      </c>
      <c r="N231" s="1182">
        <f t="shared" si="95"/>
        <v>0</v>
      </c>
      <c r="P231" s="474"/>
      <c r="Q231" s="474"/>
      <c r="R231" s="474"/>
      <c r="S231" s="474"/>
      <c r="T231" s="474"/>
      <c r="U231" s="474"/>
      <c r="V231" s="474"/>
      <c r="W231" s="474"/>
    </row>
    <row r="232" spans="1:23" s="477" customFormat="1" ht="18">
      <c r="A232" s="1021" t="str">
        <f t="shared" si="107"/>
        <v>81104171</v>
      </c>
      <c r="B232" s="1201">
        <v>8110</v>
      </c>
      <c r="C232" s="1202">
        <v>4171</v>
      </c>
      <c r="D232" s="1203"/>
      <c r="E232" s="1203"/>
      <c r="F232" s="1203"/>
      <c r="G232" s="1204" t="s">
        <v>1617</v>
      </c>
      <c r="H232" s="1205">
        <f t="shared" ref="H232:I234" si="122">SUM(H233)</f>
        <v>0</v>
      </c>
      <c r="I232" s="1205">
        <f t="shared" si="122"/>
        <v>0</v>
      </c>
      <c r="J232" s="1205">
        <f t="shared" si="110"/>
        <v>0</v>
      </c>
      <c r="K232" s="1205">
        <f t="shared" ref="K232:L234" si="123">SUM(K233)</f>
        <v>0</v>
      </c>
      <c r="L232" s="1205">
        <f t="shared" si="123"/>
        <v>0</v>
      </c>
      <c r="M232" s="1224">
        <f t="shared" si="111"/>
        <v>0</v>
      </c>
      <c r="N232" s="1206">
        <f t="shared" si="95"/>
        <v>0</v>
      </c>
      <c r="P232" s="474"/>
      <c r="Q232" s="474"/>
      <c r="R232" s="474"/>
      <c r="S232" s="474"/>
      <c r="T232" s="474"/>
      <c r="U232" s="474"/>
      <c r="V232" s="474"/>
      <c r="W232" s="474"/>
    </row>
    <row r="233" spans="1:23" s="477" customFormat="1" ht="18">
      <c r="A233" s="1021" t="str">
        <f t="shared" si="107"/>
        <v>811041711</v>
      </c>
      <c r="B233" s="1207">
        <v>8110</v>
      </c>
      <c r="C233" s="1208">
        <v>4171</v>
      </c>
      <c r="D233" s="1209">
        <v>1</v>
      </c>
      <c r="E233" s="1209"/>
      <c r="F233" s="1209"/>
      <c r="G233" s="1210" t="s">
        <v>1617</v>
      </c>
      <c r="H233" s="1211">
        <f t="shared" si="122"/>
        <v>0</v>
      </c>
      <c r="I233" s="1211">
        <f t="shared" si="122"/>
        <v>0</v>
      </c>
      <c r="J233" s="1211">
        <f t="shared" si="110"/>
        <v>0</v>
      </c>
      <c r="K233" s="1211">
        <f t="shared" si="123"/>
        <v>0</v>
      </c>
      <c r="L233" s="1211">
        <f t="shared" si="123"/>
        <v>0</v>
      </c>
      <c r="M233" s="1225">
        <f t="shared" si="111"/>
        <v>0</v>
      </c>
      <c r="N233" s="1212">
        <f t="shared" si="95"/>
        <v>0</v>
      </c>
      <c r="P233" s="474"/>
      <c r="Q233" s="474"/>
      <c r="R233" s="474"/>
      <c r="S233" s="474"/>
      <c r="T233" s="474"/>
      <c r="U233" s="474"/>
      <c r="V233" s="474"/>
      <c r="W233" s="474"/>
    </row>
    <row r="234" spans="1:23" s="477" customFormat="1" ht="18">
      <c r="A234" s="1021" t="str">
        <f t="shared" si="107"/>
        <v>8110417111</v>
      </c>
      <c r="B234" s="1218">
        <v>8110</v>
      </c>
      <c r="C234" s="1219">
        <v>4171</v>
      </c>
      <c r="D234" s="1220">
        <v>1</v>
      </c>
      <c r="E234" s="1220">
        <v>1</v>
      </c>
      <c r="F234" s="1220"/>
      <c r="G234" s="1216" t="s">
        <v>1617</v>
      </c>
      <c r="H234" s="1217">
        <f t="shared" si="122"/>
        <v>0</v>
      </c>
      <c r="I234" s="1217">
        <f t="shared" si="122"/>
        <v>0</v>
      </c>
      <c r="J234" s="1217">
        <f t="shared" si="110"/>
        <v>0</v>
      </c>
      <c r="K234" s="1217">
        <f t="shared" si="123"/>
        <v>0</v>
      </c>
      <c r="L234" s="1217">
        <f t="shared" si="123"/>
        <v>0</v>
      </c>
      <c r="M234" s="1226">
        <f t="shared" si="111"/>
        <v>0</v>
      </c>
      <c r="N234" s="1234">
        <f t="shared" si="95"/>
        <v>0</v>
      </c>
      <c r="P234" s="474"/>
      <c r="Q234" s="474"/>
      <c r="R234" s="474"/>
      <c r="S234" s="474"/>
      <c r="T234" s="474"/>
      <c r="U234" s="474"/>
      <c r="V234" s="474"/>
      <c r="W234" s="474"/>
    </row>
    <row r="235" spans="1:23" s="477" customFormat="1" ht="24.75" customHeight="1">
      <c r="A235" s="1021" t="str">
        <f t="shared" si="107"/>
        <v>81104171111</v>
      </c>
      <c r="B235" s="478">
        <v>8110</v>
      </c>
      <c r="C235" s="479">
        <v>4171</v>
      </c>
      <c r="D235" s="1168">
        <v>1</v>
      </c>
      <c r="E235" s="1168">
        <v>1</v>
      </c>
      <c r="F235" s="1168">
        <v>1</v>
      </c>
      <c r="G235" s="480" t="s">
        <v>1617</v>
      </c>
      <c r="H235" s="481"/>
      <c r="I235" s="481"/>
      <c r="J235" s="481">
        <f t="shared" si="110"/>
        <v>0</v>
      </c>
      <c r="K235" s="481"/>
      <c r="L235" s="481"/>
      <c r="M235" s="1227">
        <f t="shared" si="111"/>
        <v>0</v>
      </c>
      <c r="N235" s="1235">
        <f t="shared" si="95"/>
        <v>0</v>
      </c>
      <c r="P235" s="474"/>
      <c r="Q235" s="474"/>
      <c r="R235" s="474"/>
      <c r="S235" s="474"/>
      <c r="T235" s="474"/>
      <c r="U235" s="474"/>
      <c r="V235" s="474"/>
      <c r="W235" s="474"/>
    </row>
    <row r="236" spans="1:23" s="477" customFormat="1" ht="18">
      <c r="A236" s="1021" t="str">
        <f t="shared" si="107"/>
        <v>81104172</v>
      </c>
      <c r="B236" s="1201">
        <v>8110</v>
      </c>
      <c r="C236" s="1202">
        <v>4172</v>
      </c>
      <c r="D236" s="1203"/>
      <c r="E236" s="1203"/>
      <c r="F236" s="1203"/>
      <c r="G236" s="1204" t="s">
        <v>1618</v>
      </c>
      <c r="H236" s="1205">
        <f t="shared" ref="H236:I238" si="124">SUM(H237)</f>
        <v>0</v>
      </c>
      <c r="I236" s="1205">
        <f t="shared" si="124"/>
        <v>0</v>
      </c>
      <c r="J236" s="1205">
        <f t="shared" si="110"/>
        <v>0</v>
      </c>
      <c r="K236" s="1205">
        <f t="shared" ref="K236:L238" si="125">SUM(K237)</f>
        <v>0</v>
      </c>
      <c r="L236" s="1205">
        <f t="shared" si="125"/>
        <v>0</v>
      </c>
      <c r="M236" s="1224">
        <f t="shared" si="111"/>
        <v>0</v>
      </c>
      <c r="N236" s="1206">
        <f t="shared" si="95"/>
        <v>0</v>
      </c>
      <c r="P236" s="474"/>
      <c r="Q236" s="474"/>
      <c r="R236" s="474"/>
      <c r="S236" s="474"/>
      <c r="T236" s="474"/>
      <c r="U236" s="474"/>
      <c r="V236" s="474"/>
      <c r="W236" s="474"/>
    </row>
    <row r="237" spans="1:23" s="477" customFormat="1" ht="18">
      <c r="A237" s="1021" t="str">
        <f t="shared" si="107"/>
        <v>811041721</v>
      </c>
      <c r="B237" s="1207">
        <v>8110</v>
      </c>
      <c r="C237" s="1208">
        <v>4172</v>
      </c>
      <c r="D237" s="1209">
        <v>1</v>
      </c>
      <c r="E237" s="1209"/>
      <c r="F237" s="1209"/>
      <c r="G237" s="1210" t="s">
        <v>1618</v>
      </c>
      <c r="H237" s="1211">
        <f t="shared" si="124"/>
        <v>0</v>
      </c>
      <c r="I237" s="1211">
        <f t="shared" si="124"/>
        <v>0</v>
      </c>
      <c r="J237" s="1211">
        <f t="shared" si="110"/>
        <v>0</v>
      </c>
      <c r="K237" s="1211">
        <f t="shared" si="125"/>
        <v>0</v>
      </c>
      <c r="L237" s="1211">
        <f t="shared" si="125"/>
        <v>0</v>
      </c>
      <c r="M237" s="1225">
        <f t="shared" si="111"/>
        <v>0</v>
      </c>
      <c r="N237" s="1212">
        <f t="shared" si="95"/>
        <v>0</v>
      </c>
      <c r="P237" s="474"/>
      <c r="Q237" s="474"/>
      <c r="R237" s="474"/>
      <c r="S237" s="474"/>
      <c r="T237" s="474"/>
      <c r="U237" s="474"/>
      <c r="V237" s="474"/>
      <c r="W237" s="474"/>
    </row>
    <row r="238" spans="1:23" s="477" customFormat="1" ht="18">
      <c r="A238" s="1021" t="str">
        <f t="shared" si="107"/>
        <v>8110417211</v>
      </c>
      <c r="B238" s="1218">
        <v>8110</v>
      </c>
      <c r="C238" s="1219">
        <v>4172</v>
      </c>
      <c r="D238" s="1220">
        <v>1</v>
      </c>
      <c r="E238" s="1220">
        <v>1</v>
      </c>
      <c r="F238" s="1220"/>
      <c r="G238" s="1216" t="s">
        <v>1618</v>
      </c>
      <c r="H238" s="1217">
        <f t="shared" si="124"/>
        <v>0</v>
      </c>
      <c r="I238" s="1217">
        <f t="shared" si="124"/>
        <v>0</v>
      </c>
      <c r="J238" s="1217">
        <f t="shared" si="110"/>
        <v>0</v>
      </c>
      <c r="K238" s="1217">
        <f t="shared" si="125"/>
        <v>0</v>
      </c>
      <c r="L238" s="1217">
        <f t="shared" si="125"/>
        <v>0</v>
      </c>
      <c r="M238" s="1226">
        <f t="shared" si="111"/>
        <v>0</v>
      </c>
      <c r="N238" s="1234">
        <f t="shared" si="95"/>
        <v>0</v>
      </c>
      <c r="P238" s="474"/>
      <c r="Q238" s="474"/>
      <c r="R238" s="474"/>
      <c r="S238" s="474"/>
      <c r="T238" s="474"/>
      <c r="U238" s="474"/>
      <c r="V238" s="474"/>
      <c r="W238" s="474"/>
    </row>
    <row r="239" spans="1:23" s="477" customFormat="1" ht="21" customHeight="1">
      <c r="A239" s="1021" t="str">
        <f t="shared" si="107"/>
        <v>81104172111</v>
      </c>
      <c r="B239" s="478">
        <v>8110</v>
      </c>
      <c r="C239" s="479">
        <v>4172</v>
      </c>
      <c r="D239" s="1168">
        <v>1</v>
      </c>
      <c r="E239" s="1168">
        <v>1</v>
      </c>
      <c r="F239" s="1168">
        <v>1</v>
      </c>
      <c r="G239" s="480" t="s">
        <v>1618</v>
      </c>
      <c r="H239" s="481"/>
      <c r="I239" s="481"/>
      <c r="J239" s="481">
        <f t="shared" si="110"/>
        <v>0</v>
      </c>
      <c r="K239" s="481"/>
      <c r="L239" s="481"/>
      <c r="M239" s="1227">
        <f t="shared" si="111"/>
        <v>0</v>
      </c>
      <c r="N239" s="1235">
        <f t="shared" si="95"/>
        <v>0</v>
      </c>
      <c r="P239" s="474"/>
      <c r="Q239" s="474"/>
      <c r="R239" s="474"/>
      <c r="S239" s="474"/>
      <c r="T239" s="474"/>
      <c r="U239" s="474"/>
      <c r="V239" s="474"/>
      <c r="W239" s="474"/>
    </row>
    <row r="240" spans="1:23" s="477" customFormat="1" ht="27">
      <c r="A240" s="1021" t="str">
        <f t="shared" si="107"/>
        <v>81104173</v>
      </c>
      <c r="B240" s="1201">
        <v>8110</v>
      </c>
      <c r="C240" s="1202">
        <v>4173</v>
      </c>
      <c r="D240" s="1203"/>
      <c r="E240" s="1203"/>
      <c r="F240" s="1203"/>
      <c r="G240" s="1204" t="s">
        <v>1619</v>
      </c>
      <c r="H240" s="1205">
        <f>SUM(H241)</f>
        <v>0</v>
      </c>
      <c r="I240" s="1205">
        <f>SUM(I241)</f>
        <v>0</v>
      </c>
      <c r="J240" s="1205">
        <f t="shared" si="110"/>
        <v>0</v>
      </c>
      <c r="K240" s="1205">
        <f t="shared" ref="K240:L241" si="126">SUM(K241)</f>
        <v>0</v>
      </c>
      <c r="L240" s="1205">
        <f t="shared" si="126"/>
        <v>0</v>
      </c>
      <c r="M240" s="1224">
        <f t="shared" si="111"/>
        <v>0</v>
      </c>
      <c r="N240" s="1206">
        <f t="shared" si="95"/>
        <v>0</v>
      </c>
      <c r="P240" s="474"/>
      <c r="Q240" s="474"/>
      <c r="R240" s="474"/>
      <c r="S240" s="474"/>
      <c r="T240" s="474"/>
      <c r="U240" s="474"/>
      <c r="V240" s="474"/>
      <c r="W240" s="474"/>
    </row>
    <row r="241" spans="1:23" s="477" customFormat="1" ht="27">
      <c r="A241" s="1021" t="str">
        <f t="shared" si="107"/>
        <v>811041731</v>
      </c>
      <c r="B241" s="1207">
        <v>8110</v>
      </c>
      <c r="C241" s="1208">
        <v>4173</v>
      </c>
      <c r="D241" s="1209">
        <v>1</v>
      </c>
      <c r="E241" s="1209"/>
      <c r="F241" s="1209"/>
      <c r="G241" s="1210" t="s">
        <v>1619</v>
      </c>
      <c r="H241" s="1211">
        <f>SUM(H242)</f>
        <v>0</v>
      </c>
      <c r="I241" s="1211">
        <f>SUM(I242)</f>
        <v>0</v>
      </c>
      <c r="J241" s="1211">
        <f t="shared" si="110"/>
        <v>0</v>
      </c>
      <c r="K241" s="1211">
        <f t="shared" si="126"/>
        <v>0</v>
      </c>
      <c r="L241" s="1211">
        <f t="shared" si="126"/>
        <v>0</v>
      </c>
      <c r="M241" s="1225">
        <f t="shared" si="111"/>
        <v>0</v>
      </c>
      <c r="N241" s="1212">
        <f t="shared" si="95"/>
        <v>0</v>
      </c>
      <c r="P241" s="474"/>
      <c r="Q241" s="474"/>
      <c r="R241" s="474"/>
      <c r="S241" s="474"/>
      <c r="T241" s="474"/>
      <c r="U241" s="474"/>
      <c r="V241" s="474"/>
      <c r="W241" s="474"/>
    </row>
    <row r="242" spans="1:23" s="477" customFormat="1" ht="18">
      <c r="A242" s="1021" t="str">
        <f t="shared" si="107"/>
        <v>8110417311</v>
      </c>
      <c r="B242" s="1218">
        <v>8110</v>
      </c>
      <c r="C242" s="1219">
        <v>4173</v>
      </c>
      <c r="D242" s="1220">
        <v>1</v>
      </c>
      <c r="E242" s="1220">
        <v>1</v>
      </c>
      <c r="F242" s="1220"/>
      <c r="G242" s="1216" t="s">
        <v>1619</v>
      </c>
      <c r="H242" s="1217">
        <f>SUM(H243:H264)</f>
        <v>0</v>
      </c>
      <c r="I242" s="1217">
        <f>SUM(I243:I264)</f>
        <v>0</v>
      </c>
      <c r="J242" s="1217">
        <f t="shared" si="110"/>
        <v>0</v>
      </c>
      <c r="K242" s="1217">
        <f t="shared" ref="K242:L242" si="127">SUM(K243:K264)</f>
        <v>0</v>
      </c>
      <c r="L242" s="1217">
        <f t="shared" si="127"/>
        <v>0</v>
      </c>
      <c r="M242" s="1226">
        <f t="shared" si="111"/>
        <v>0</v>
      </c>
      <c r="N242" s="1234">
        <f t="shared" si="95"/>
        <v>0</v>
      </c>
      <c r="P242" s="474"/>
      <c r="Q242" s="474"/>
      <c r="R242" s="474"/>
      <c r="S242" s="474"/>
      <c r="T242" s="474"/>
      <c r="U242" s="474"/>
      <c r="V242" s="474"/>
      <c r="W242" s="474"/>
    </row>
    <row r="243" spans="1:23" s="477" customFormat="1">
      <c r="A243" s="1021" t="str">
        <f t="shared" si="107"/>
        <v>81104173111</v>
      </c>
      <c r="B243" s="478">
        <v>8110</v>
      </c>
      <c r="C243" s="479">
        <v>4173</v>
      </c>
      <c r="D243" s="1168">
        <v>1</v>
      </c>
      <c r="E243" s="1168">
        <v>1</v>
      </c>
      <c r="F243" s="1168">
        <v>1</v>
      </c>
      <c r="G243" s="480" t="s">
        <v>506</v>
      </c>
      <c r="H243" s="481"/>
      <c r="I243" s="481"/>
      <c r="J243" s="481">
        <f t="shared" si="110"/>
        <v>0</v>
      </c>
      <c r="K243" s="481"/>
      <c r="L243" s="481"/>
      <c r="M243" s="1227">
        <f t="shared" si="111"/>
        <v>0</v>
      </c>
      <c r="N243" s="1235">
        <f t="shared" si="95"/>
        <v>0</v>
      </c>
      <c r="P243" s="474"/>
      <c r="Q243" s="474"/>
      <c r="R243" s="474"/>
      <c r="S243" s="474"/>
      <c r="T243" s="474"/>
      <c r="U243" s="474"/>
      <c r="V243" s="474"/>
      <c r="W243" s="474"/>
    </row>
    <row r="244" spans="1:23" s="477" customFormat="1">
      <c r="A244" s="1021" t="str">
        <f t="shared" si="107"/>
        <v>81104173112</v>
      </c>
      <c r="B244" s="478">
        <v>8110</v>
      </c>
      <c r="C244" s="479">
        <v>4173</v>
      </c>
      <c r="D244" s="1168">
        <v>1</v>
      </c>
      <c r="E244" s="1168">
        <v>1</v>
      </c>
      <c r="F244" s="1168">
        <v>2</v>
      </c>
      <c r="G244" s="480" t="s">
        <v>507</v>
      </c>
      <c r="H244" s="481"/>
      <c r="I244" s="481"/>
      <c r="J244" s="481">
        <f t="shared" si="110"/>
        <v>0</v>
      </c>
      <c r="K244" s="481"/>
      <c r="L244" s="481"/>
      <c r="M244" s="1227">
        <f t="shared" si="111"/>
        <v>0</v>
      </c>
      <c r="N244" s="1235">
        <f t="shared" si="95"/>
        <v>0</v>
      </c>
      <c r="P244" s="474"/>
      <c r="Q244" s="474"/>
      <c r="R244" s="474"/>
      <c r="S244" s="474"/>
      <c r="T244" s="474"/>
      <c r="U244" s="474"/>
      <c r="V244" s="474"/>
      <c r="W244" s="474"/>
    </row>
    <row r="245" spans="1:23" s="477" customFormat="1">
      <c r="A245" s="1021" t="str">
        <f t="shared" si="107"/>
        <v>81104173113</v>
      </c>
      <c r="B245" s="478">
        <v>8110</v>
      </c>
      <c r="C245" s="479">
        <v>4173</v>
      </c>
      <c r="D245" s="1168">
        <v>1</v>
      </c>
      <c r="E245" s="1168">
        <v>1</v>
      </c>
      <c r="F245" s="1168">
        <v>3</v>
      </c>
      <c r="G245" s="480" t="s">
        <v>508</v>
      </c>
      <c r="H245" s="481"/>
      <c r="I245" s="481"/>
      <c r="J245" s="481">
        <f t="shared" si="110"/>
        <v>0</v>
      </c>
      <c r="K245" s="481"/>
      <c r="L245" s="481"/>
      <c r="M245" s="1227">
        <f t="shared" si="111"/>
        <v>0</v>
      </c>
      <c r="N245" s="1235">
        <f t="shared" si="95"/>
        <v>0</v>
      </c>
      <c r="P245" s="474"/>
      <c r="Q245" s="474"/>
      <c r="R245" s="474"/>
      <c r="S245" s="474"/>
      <c r="T245" s="474"/>
      <c r="U245" s="474"/>
      <c r="V245" s="474"/>
      <c r="W245" s="474"/>
    </row>
    <row r="246" spans="1:23" s="477" customFormat="1">
      <c r="A246" s="1021" t="str">
        <f t="shared" si="107"/>
        <v>81104173114</v>
      </c>
      <c r="B246" s="478">
        <v>8110</v>
      </c>
      <c r="C246" s="479">
        <v>4173</v>
      </c>
      <c r="D246" s="1168">
        <v>1</v>
      </c>
      <c r="E246" s="1168">
        <v>1</v>
      </c>
      <c r="F246" s="1168">
        <v>4</v>
      </c>
      <c r="G246" s="480" t="s">
        <v>509</v>
      </c>
      <c r="H246" s="481"/>
      <c r="I246" s="481"/>
      <c r="J246" s="481">
        <f t="shared" si="110"/>
        <v>0</v>
      </c>
      <c r="K246" s="481"/>
      <c r="L246" s="481"/>
      <c r="M246" s="1227">
        <f t="shared" si="111"/>
        <v>0</v>
      </c>
      <c r="N246" s="1235">
        <f t="shared" si="95"/>
        <v>0</v>
      </c>
      <c r="P246" s="474"/>
      <c r="Q246" s="474"/>
      <c r="R246" s="474"/>
      <c r="S246" s="474"/>
      <c r="T246" s="474"/>
      <c r="U246" s="474"/>
      <c r="V246" s="474"/>
      <c r="W246" s="474"/>
    </row>
    <row r="247" spans="1:23" s="477" customFormat="1">
      <c r="A247" s="1021" t="str">
        <f t="shared" si="107"/>
        <v>81104173115</v>
      </c>
      <c r="B247" s="478">
        <v>8110</v>
      </c>
      <c r="C247" s="479">
        <v>4173</v>
      </c>
      <c r="D247" s="1168">
        <v>1</v>
      </c>
      <c r="E247" s="1168">
        <v>1</v>
      </c>
      <c r="F247" s="1168">
        <v>5</v>
      </c>
      <c r="G247" s="480" t="s">
        <v>510</v>
      </c>
      <c r="H247" s="481"/>
      <c r="I247" s="481"/>
      <c r="J247" s="481">
        <f t="shared" si="110"/>
        <v>0</v>
      </c>
      <c r="K247" s="481"/>
      <c r="L247" s="481"/>
      <c r="M247" s="1227">
        <f t="shared" si="111"/>
        <v>0</v>
      </c>
      <c r="N247" s="1235">
        <f t="shared" ref="N247:N358" si="128">L247-J247</f>
        <v>0</v>
      </c>
      <c r="P247" s="474"/>
      <c r="Q247" s="474"/>
      <c r="R247" s="474"/>
      <c r="S247" s="474"/>
      <c r="T247" s="474"/>
      <c r="U247" s="474"/>
      <c r="V247" s="474"/>
      <c r="W247" s="474"/>
    </row>
    <row r="248" spans="1:23" s="477" customFormat="1">
      <c r="A248" s="1021" t="str">
        <f t="shared" si="107"/>
        <v>81104173116</v>
      </c>
      <c r="B248" s="478">
        <v>8110</v>
      </c>
      <c r="C248" s="479">
        <v>4173</v>
      </c>
      <c r="D248" s="1168">
        <v>1</v>
      </c>
      <c r="E248" s="1168">
        <v>1</v>
      </c>
      <c r="F248" s="1168">
        <v>6</v>
      </c>
      <c r="G248" s="480" t="s">
        <v>511</v>
      </c>
      <c r="H248" s="481"/>
      <c r="I248" s="481"/>
      <c r="J248" s="481">
        <f t="shared" si="110"/>
        <v>0</v>
      </c>
      <c r="K248" s="481"/>
      <c r="L248" s="481"/>
      <c r="M248" s="1227">
        <f t="shared" si="111"/>
        <v>0</v>
      </c>
      <c r="N248" s="1235">
        <f t="shared" si="128"/>
        <v>0</v>
      </c>
      <c r="P248" s="474"/>
      <c r="Q248" s="474"/>
      <c r="R248" s="474"/>
      <c r="S248" s="474"/>
      <c r="T248" s="474"/>
      <c r="U248" s="474"/>
      <c r="V248" s="474"/>
      <c r="W248" s="474"/>
    </row>
    <row r="249" spans="1:23" s="477" customFormat="1">
      <c r="A249" s="1021" t="str">
        <f t="shared" si="107"/>
        <v>81104173117</v>
      </c>
      <c r="B249" s="478">
        <v>8110</v>
      </c>
      <c r="C249" s="479">
        <v>4173</v>
      </c>
      <c r="D249" s="1168">
        <v>1</v>
      </c>
      <c r="E249" s="1168">
        <v>1</v>
      </c>
      <c r="F249" s="1168">
        <v>7</v>
      </c>
      <c r="G249" s="480" t="s">
        <v>512</v>
      </c>
      <c r="H249" s="481"/>
      <c r="I249" s="481"/>
      <c r="J249" s="481">
        <f t="shared" si="110"/>
        <v>0</v>
      </c>
      <c r="K249" s="481"/>
      <c r="L249" s="481"/>
      <c r="M249" s="1227">
        <f t="shared" si="111"/>
        <v>0</v>
      </c>
      <c r="N249" s="1235">
        <f t="shared" si="128"/>
        <v>0</v>
      </c>
      <c r="P249" s="474"/>
      <c r="Q249" s="474"/>
      <c r="R249" s="474"/>
      <c r="S249" s="474"/>
      <c r="T249" s="474"/>
      <c r="U249" s="474"/>
      <c r="V249" s="474"/>
      <c r="W249" s="474"/>
    </row>
    <row r="250" spans="1:23" s="477" customFormat="1">
      <c r="A250" s="1021" t="str">
        <f t="shared" si="107"/>
        <v>81104173118</v>
      </c>
      <c r="B250" s="478">
        <v>8110</v>
      </c>
      <c r="C250" s="479">
        <v>4173</v>
      </c>
      <c r="D250" s="1168">
        <v>1</v>
      </c>
      <c r="E250" s="1168">
        <v>1</v>
      </c>
      <c r="F250" s="1168">
        <v>8</v>
      </c>
      <c r="G250" s="480" t="s">
        <v>513</v>
      </c>
      <c r="H250" s="481"/>
      <c r="I250" s="481"/>
      <c r="J250" s="481">
        <f t="shared" si="110"/>
        <v>0</v>
      </c>
      <c r="K250" s="481"/>
      <c r="L250" s="481"/>
      <c r="M250" s="1227">
        <f t="shared" si="111"/>
        <v>0</v>
      </c>
      <c r="N250" s="1235">
        <f t="shared" si="128"/>
        <v>0</v>
      </c>
      <c r="P250" s="474"/>
      <c r="Q250" s="474"/>
      <c r="R250" s="474"/>
      <c r="S250" s="474"/>
      <c r="T250" s="474"/>
      <c r="U250" s="474"/>
      <c r="V250" s="474"/>
      <c r="W250" s="474"/>
    </row>
    <row r="251" spans="1:23" s="477" customFormat="1">
      <c r="A251" s="1021" t="str">
        <f t="shared" si="107"/>
        <v>81104173119</v>
      </c>
      <c r="B251" s="478">
        <v>8110</v>
      </c>
      <c r="C251" s="479">
        <v>4173</v>
      </c>
      <c r="D251" s="1168">
        <v>1</v>
      </c>
      <c r="E251" s="1168">
        <v>1</v>
      </c>
      <c r="F251" s="1168">
        <v>9</v>
      </c>
      <c r="G251" s="480" t="s">
        <v>514</v>
      </c>
      <c r="H251" s="481"/>
      <c r="I251" s="481"/>
      <c r="J251" s="481">
        <f t="shared" si="110"/>
        <v>0</v>
      </c>
      <c r="K251" s="481"/>
      <c r="L251" s="481"/>
      <c r="M251" s="1227">
        <f t="shared" si="111"/>
        <v>0</v>
      </c>
      <c r="N251" s="1235">
        <f t="shared" si="128"/>
        <v>0</v>
      </c>
      <c r="P251" s="474"/>
      <c r="Q251" s="474"/>
      <c r="R251" s="474"/>
      <c r="S251" s="474"/>
      <c r="T251" s="474"/>
      <c r="U251" s="474"/>
      <c r="V251" s="474"/>
      <c r="W251" s="474"/>
    </row>
    <row r="252" spans="1:23" s="477" customFormat="1">
      <c r="A252" s="1021" t="str">
        <f t="shared" si="107"/>
        <v>811041731110</v>
      </c>
      <c r="B252" s="478">
        <v>8110</v>
      </c>
      <c r="C252" s="479">
        <v>4173</v>
      </c>
      <c r="D252" s="1168">
        <v>1</v>
      </c>
      <c r="E252" s="1168">
        <v>1</v>
      </c>
      <c r="F252" s="1168">
        <v>10</v>
      </c>
      <c r="G252" s="480" t="s">
        <v>515</v>
      </c>
      <c r="H252" s="481"/>
      <c r="I252" s="481"/>
      <c r="J252" s="481">
        <f t="shared" si="110"/>
        <v>0</v>
      </c>
      <c r="K252" s="481"/>
      <c r="L252" s="481"/>
      <c r="M252" s="1227">
        <f t="shared" si="111"/>
        <v>0</v>
      </c>
      <c r="N252" s="1235">
        <f t="shared" si="128"/>
        <v>0</v>
      </c>
      <c r="P252" s="474"/>
      <c r="Q252" s="474"/>
      <c r="R252" s="474"/>
      <c r="S252" s="474"/>
      <c r="T252" s="474"/>
      <c r="U252" s="474"/>
      <c r="V252" s="474"/>
      <c r="W252" s="474"/>
    </row>
    <row r="253" spans="1:23" s="477" customFormat="1">
      <c r="A253" s="1021" t="str">
        <f t="shared" si="107"/>
        <v>811041731111</v>
      </c>
      <c r="B253" s="478">
        <v>8110</v>
      </c>
      <c r="C253" s="479">
        <v>4173</v>
      </c>
      <c r="D253" s="1168">
        <v>1</v>
      </c>
      <c r="E253" s="1168">
        <v>1</v>
      </c>
      <c r="F253" s="1168">
        <v>11</v>
      </c>
      <c r="G253" s="480" t="s">
        <v>516</v>
      </c>
      <c r="H253" s="481"/>
      <c r="I253" s="481"/>
      <c r="J253" s="481">
        <f t="shared" si="110"/>
        <v>0</v>
      </c>
      <c r="K253" s="481"/>
      <c r="L253" s="481"/>
      <c r="M253" s="1227">
        <f t="shared" si="111"/>
        <v>0</v>
      </c>
      <c r="N253" s="1235">
        <f t="shared" si="128"/>
        <v>0</v>
      </c>
      <c r="P253" s="474"/>
      <c r="Q253" s="474"/>
      <c r="R253" s="474"/>
      <c r="S253" s="474"/>
      <c r="T253" s="474"/>
      <c r="U253" s="474"/>
      <c r="V253" s="474"/>
      <c r="W253" s="474"/>
    </row>
    <row r="254" spans="1:23" s="477" customFormat="1">
      <c r="A254" s="1021" t="str">
        <f t="shared" si="107"/>
        <v>811041731112</v>
      </c>
      <c r="B254" s="478">
        <v>8110</v>
      </c>
      <c r="C254" s="479">
        <v>4173</v>
      </c>
      <c r="D254" s="1168">
        <v>1</v>
      </c>
      <c r="E254" s="1168">
        <v>1</v>
      </c>
      <c r="F254" s="1168">
        <v>12</v>
      </c>
      <c r="G254" s="480" t="s">
        <v>517</v>
      </c>
      <c r="H254" s="481"/>
      <c r="I254" s="481"/>
      <c r="J254" s="481">
        <f t="shared" si="110"/>
        <v>0</v>
      </c>
      <c r="K254" s="481"/>
      <c r="L254" s="481"/>
      <c r="M254" s="1227">
        <f t="shared" si="111"/>
        <v>0</v>
      </c>
      <c r="N254" s="1235">
        <f t="shared" si="128"/>
        <v>0</v>
      </c>
      <c r="P254" s="474"/>
      <c r="Q254" s="474"/>
      <c r="R254" s="474"/>
      <c r="S254" s="474"/>
      <c r="T254" s="474"/>
      <c r="U254" s="474"/>
      <c r="V254" s="474"/>
      <c r="W254" s="474"/>
    </row>
    <row r="255" spans="1:23" s="477" customFormat="1">
      <c r="A255" s="1021" t="str">
        <f t="shared" si="107"/>
        <v>811041731113</v>
      </c>
      <c r="B255" s="478">
        <v>8110</v>
      </c>
      <c r="C255" s="479">
        <v>4173</v>
      </c>
      <c r="D255" s="1168">
        <v>1</v>
      </c>
      <c r="E255" s="1168">
        <v>1</v>
      </c>
      <c r="F255" s="1168">
        <v>13</v>
      </c>
      <c r="G255" s="480" t="s">
        <v>518</v>
      </c>
      <c r="H255" s="481"/>
      <c r="I255" s="481"/>
      <c r="J255" s="481">
        <f t="shared" si="110"/>
        <v>0</v>
      </c>
      <c r="K255" s="481"/>
      <c r="L255" s="481"/>
      <c r="M255" s="1227">
        <f t="shared" si="111"/>
        <v>0</v>
      </c>
      <c r="N255" s="1235">
        <f t="shared" si="128"/>
        <v>0</v>
      </c>
      <c r="P255" s="474"/>
      <c r="Q255" s="474"/>
      <c r="R255" s="474"/>
      <c r="S255" s="474"/>
      <c r="T255" s="474"/>
      <c r="U255" s="474"/>
      <c r="V255" s="474"/>
      <c r="W255" s="474"/>
    </row>
    <row r="256" spans="1:23" s="477" customFormat="1">
      <c r="A256" s="1021" t="str">
        <f t="shared" si="107"/>
        <v>811041731114</v>
      </c>
      <c r="B256" s="478">
        <v>8110</v>
      </c>
      <c r="C256" s="479">
        <v>4173</v>
      </c>
      <c r="D256" s="1168">
        <v>1</v>
      </c>
      <c r="E256" s="1168">
        <v>1</v>
      </c>
      <c r="F256" s="1168">
        <v>14</v>
      </c>
      <c r="G256" s="480" t="s">
        <v>519</v>
      </c>
      <c r="H256" s="481"/>
      <c r="I256" s="481"/>
      <c r="J256" s="481">
        <f t="shared" si="110"/>
        <v>0</v>
      </c>
      <c r="K256" s="481"/>
      <c r="L256" s="481"/>
      <c r="M256" s="1227">
        <f t="shared" si="111"/>
        <v>0</v>
      </c>
      <c r="N256" s="1235">
        <f t="shared" si="128"/>
        <v>0</v>
      </c>
      <c r="P256" s="474"/>
      <c r="Q256" s="474"/>
      <c r="R256" s="474"/>
      <c r="S256" s="474"/>
      <c r="T256" s="474"/>
      <c r="U256" s="474"/>
      <c r="V256" s="474"/>
      <c r="W256" s="474"/>
    </row>
    <row r="257" spans="1:23" s="477" customFormat="1">
      <c r="A257" s="1021" t="str">
        <f t="shared" si="107"/>
        <v>811041731115</v>
      </c>
      <c r="B257" s="478">
        <v>8110</v>
      </c>
      <c r="C257" s="479">
        <v>4173</v>
      </c>
      <c r="D257" s="1168">
        <v>1</v>
      </c>
      <c r="E257" s="1168">
        <v>1</v>
      </c>
      <c r="F257" s="1168">
        <v>15</v>
      </c>
      <c r="G257" s="480" t="s">
        <v>520</v>
      </c>
      <c r="H257" s="481"/>
      <c r="I257" s="481"/>
      <c r="J257" s="481">
        <f t="shared" si="110"/>
        <v>0</v>
      </c>
      <c r="K257" s="481"/>
      <c r="L257" s="481"/>
      <c r="M257" s="1227">
        <f t="shared" si="111"/>
        <v>0</v>
      </c>
      <c r="N257" s="1235">
        <f t="shared" si="128"/>
        <v>0</v>
      </c>
      <c r="P257" s="474"/>
      <c r="Q257" s="474"/>
      <c r="R257" s="474"/>
      <c r="S257" s="474"/>
      <c r="T257" s="474"/>
      <c r="U257" s="474"/>
      <c r="V257" s="474"/>
      <c r="W257" s="474"/>
    </row>
    <row r="258" spans="1:23" s="477" customFormat="1">
      <c r="A258" s="1021" t="str">
        <f t="shared" si="107"/>
        <v>811041731116</v>
      </c>
      <c r="B258" s="478">
        <v>8110</v>
      </c>
      <c r="C258" s="479">
        <v>4173</v>
      </c>
      <c r="D258" s="1168">
        <v>1</v>
      </c>
      <c r="E258" s="1168">
        <v>1</v>
      </c>
      <c r="F258" s="1168">
        <v>16</v>
      </c>
      <c r="G258" s="480" t="s">
        <v>521</v>
      </c>
      <c r="H258" s="481"/>
      <c r="I258" s="481"/>
      <c r="J258" s="481">
        <f t="shared" si="110"/>
        <v>0</v>
      </c>
      <c r="K258" s="481"/>
      <c r="L258" s="481"/>
      <c r="M258" s="1227">
        <f t="shared" si="111"/>
        <v>0</v>
      </c>
      <c r="N258" s="1235">
        <f t="shared" si="128"/>
        <v>0</v>
      </c>
      <c r="P258" s="474"/>
      <c r="Q258" s="474"/>
      <c r="R258" s="474"/>
      <c r="S258" s="474"/>
      <c r="T258" s="474"/>
      <c r="U258" s="474"/>
      <c r="V258" s="474"/>
      <c r="W258" s="474"/>
    </row>
    <row r="259" spans="1:23" s="477" customFormat="1">
      <c r="A259" s="1021" t="str">
        <f t="shared" si="107"/>
        <v>811041731117</v>
      </c>
      <c r="B259" s="478">
        <v>8110</v>
      </c>
      <c r="C259" s="479">
        <v>4173</v>
      </c>
      <c r="D259" s="1168">
        <v>1</v>
      </c>
      <c r="E259" s="1168">
        <v>1</v>
      </c>
      <c r="F259" s="1168">
        <v>17</v>
      </c>
      <c r="G259" s="480" t="s">
        <v>522</v>
      </c>
      <c r="H259" s="481"/>
      <c r="I259" s="481"/>
      <c r="J259" s="481">
        <f t="shared" si="110"/>
        <v>0</v>
      </c>
      <c r="K259" s="481"/>
      <c r="L259" s="481"/>
      <c r="M259" s="1227">
        <f t="shared" si="111"/>
        <v>0</v>
      </c>
      <c r="N259" s="1235">
        <f t="shared" si="128"/>
        <v>0</v>
      </c>
      <c r="P259" s="474"/>
      <c r="Q259" s="474"/>
      <c r="R259" s="474"/>
      <c r="S259" s="474"/>
      <c r="T259" s="474"/>
      <c r="U259" s="474"/>
      <c r="V259" s="474"/>
      <c r="W259" s="474"/>
    </row>
    <row r="260" spans="1:23" s="477" customFormat="1">
      <c r="A260" s="1021" t="str">
        <f t="shared" si="107"/>
        <v>811041731118</v>
      </c>
      <c r="B260" s="478">
        <v>8110</v>
      </c>
      <c r="C260" s="479">
        <v>4173</v>
      </c>
      <c r="D260" s="1168">
        <v>1</v>
      </c>
      <c r="E260" s="1168">
        <v>1</v>
      </c>
      <c r="F260" s="1168">
        <v>18</v>
      </c>
      <c r="G260" s="480" t="s">
        <v>523</v>
      </c>
      <c r="H260" s="481"/>
      <c r="I260" s="481"/>
      <c r="J260" s="481">
        <f t="shared" si="110"/>
        <v>0</v>
      </c>
      <c r="K260" s="481"/>
      <c r="L260" s="481"/>
      <c r="M260" s="1227">
        <f t="shared" si="111"/>
        <v>0</v>
      </c>
      <c r="N260" s="1235">
        <f t="shared" si="128"/>
        <v>0</v>
      </c>
      <c r="P260" s="474"/>
      <c r="Q260" s="474"/>
      <c r="R260" s="474"/>
      <c r="S260" s="474"/>
      <c r="T260" s="474"/>
      <c r="U260" s="474"/>
      <c r="V260" s="474"/>
      <c r="W260" s="474"/>
    </row>
    <row r="261" spans="1:23" s="477" customFormat="1">
      <c r="A261" s="1021" t="str">
        <f t="shared" si="107"/>
        <v>811041731119</v>
      </c>
      <c r="B261" s="478">
        <v>8110</v>
      </c>
      <c r="C261" s="479">
        <v>4173</v>
      </c>
      <c r="D261" s="1168">
        <v>1</v>
      </c>
      <c r="E261" s="1168">
        <v>1</v>
      </c>
      <c r="F261" s="1168">
        <v>19</v>
      </c>
      <c r="G261" s="480" t="s">
        <v>524</v>
      </c>
      <c r="H261" s="481"/>
      <c r="I261" s="481"/>
      <c r="J261" s="481">
        <f t="shared" si="110"/>
        <v>0</v>
      </c>
      <c r="K261" s="481"/>
      <c r="L261" s="481"/>
      <c r="M261" s="1227">
        <f t="shared" si="111"/>
        <v>0</v>
      </c>
      <c r="N261" s="1235">
        <f t="shared" si="128"/>
        <v>0</v>
      </c>
      <c r="P261" s="474"/>
      <c r="Q261" s="474"/>
      <c r="R261" s="474"/>
      <c r="S261" s="474"/>
      <c r="T261" s="474"/>
      <c r="U261" s="474"/>
      <c r="V261" s="474"/>
      <c r="W261" s="474"/>
    </row>
    <row r="262" spans="1:23" s="477" customFormat="1">
      <c r="A262" s="1021" t="str">
        <f t="shared" si="107"/>
        <v>811041731120</v>
      </c>
      <c r="B262" s="478">
        <v>8110</v>
      </c>
      <c r="C262" s="479">
        <v>4173</v>
      </c>
      <c r="D262" s="1168">
        <v>1</v>
      </c>
      <c r="E262" s="1168">
        <v>1</v>
      </c>
      <c r="F262" s="1168">
        <v>20</v>
      </c>
      <c r="G262" s="480" t="s">
        <v>525</v>
      </c>
      <c r="H262" s="481"/>
      <c r="I262" s="481"/>
      <c r="J262" s="481">
        <f t="shared" si="110"/>
        <v>0</v>
      </c>
      <c r="K262" s="481"/>
      <c r="L262" s="481"/>
      <c r="M262" s="1227">
        <f t="shared" si="111"/>
        <v>0</v>
      </c>
      <c r="N262" s="1235">
        <f t="shared" si="128"/>
        <v>0</v>
      </c>
      <c r="P262" s="474"/>
      <c r="Q262" s="474"/>
      <c r="R262" s="474"/>
      <c r="S262" s="474"/>
      <c r="T262" s="474"/>
      <c r="U262" s="474"/>
      <c r="V262" s="474"/>
      <c r="W262" s="474"/>
    </row>
    <row r="263" spans="1:23" s="477" customFormat="1" ht="27">
      <c r="A263" s="1021" t="str">
        <f t="shared" si="107"/>
        <v>811041731121</v>
      </c>
      <c r="B263" s="478">
        <v>8110</v>
      </c>
      <c r="C263" s="479">
        <v>4173</v>
      </c>
      <c r="D263" s="1168">
        <v>1</v>
      </c>
      <c r="E263" s="1168">
        <v>1</v>
      </c>
      <c r="F263" s="1168">
        <v>21</v>
      </c>
      <c r="G263" s="480" t="s">
        <v>526</v>
      </c>
      <c r="H263" s="481"/>
      <c r="I263" s="481"/>
      <c r="J263" s="481">
        <f t="shared" si="110"/>
        <v>0</v>
      </c>
      <c r="K263" s="481"/>
      <c r="L263" s="481"/>
      <c r="M263" s="1227">
        <f t="shared" si="111"/>
        <v>0</v>
      </c>
      <c r="N263" s="1235">
        <f t="shared" si="128"/>
        <v>0</v>
      </c>
      <c r="P263" s="474"/>
      <c r="Q263" s="474"/>
      <c r="R263" s="474"/>
      <c r="S263" s="474"/>
      <c r="T263" s="474"/>
      <c r="U263" s="474"/>
      <c r="V263" s="474"/>
      <c r="W263" s="474"/>
    </row>
    <row r="264" spans="1:23" s="477" customFormat="1" ht="27">
      <c r="A264" s="1021" t="str">
        <f t="shared" si="107"/>
        <v>811041731122</v>
      </c>
      <c r="B264" s="478">
        <v>8110</v>
      </c>
      <c r="C264" s="479">
        <v>4173</v>
      </c>
      <c r="D264" s="1168">
        <v>1</v>
      </c>
      <c r="E264" s="1168">
        <v>1</v>
      </c>
      <c r="F264" s="1168">
        <v>22</v>
      </c>
      <c r="G264" s="480" t="s">
        <v>527</v>
      </c>
      <c r="H264" s="481"/>
      <c r="I264" s="481"/>
      <c r="J264" s="481">
        <f t="shared" si="110"/>
        <v>0</v>
      </c>
      <c r="K264" s="481"/>
      <c r="L264" s="481"/>
      <c r="M264" s="1227">
        <f t="shared" si="111"/>
        <v>0</v>
      </c>
      <c r="N264" s="1235">
        <f t="shared" si="128"/>
        <v>0</v>
      </c>
      <c r="P264" s="474"/>
      <c r="Q264" s="474"/>
      <c r="R264" s="474"/>
      <c r="S264" s="474"/>
      <c r="T264" s="474"/>
      <c r="U264" s="474"/>
      <c r="V264" s="474"/>
      <c r="W264" s="474"/>
    </row>
    <row r="265" spans="1:23" s="477" customFormat="1" ht="27">
      <c r="A265" s="1021" t="str">
        <f t="shared" si="107"/>
        <v>81104174</v>
      </c>
      <c r="B265" s="1201">
        <v>8110</v>
      </c>
      <c r="C265" s="1202">
        <v>4174</v>
      </c>
      <c r="D265" s="1203"/>
      <c r="E265" s="1203"/>
      <c r="F265" s="1203"/>
      <c r="G265" s="1204" t="s">
        <v>1890</v>
      </c>
      <c r="H265" s="1205">
        <f t="shared" ref="H265:I267" si="129">SUM(H266)</f>
        <v>0</v>
      </c>
      <c r="I265" s="1205">
        <f t="shared" si="129"/>
        <v>0</v>
      </c>
      <c r="J265" s="1205">
        <f t="shared" si="110"/>
        <v>0</v>
      </c>
      <c r="K265" s="1205">
        <f t="shared" ref="K265:L267" si="130">SUM(K266)</f>
        <v>0</v>
      </c>
      <c r="L265" s="1205">
        <f t="shared" si="130"/>
        <v>0</v>
      </c>
      <c r="M265" s="1224">
        <f t="shared" si="111"/>
        <v>0</v>
      </c>
      <c r="N265" s="1206">
        <f t="shared" si="128"/>
        <v>0</v>
      </c>
      <c r="P265" s="474"/>
      <c r="Q265" s="474"/>
      <c r="R265" s="474"/>
      <c r="S265" s="474"/>
      <c r="T265" s="474"/>
      <c r="U265" s="474"/>
      <c r="V265" s="474"/>
      <c r="W265" s="474"/>
    </row>
    <row r="266" spans="1:23" s="477" customFormat="1" ht="27">
      <c r="A266" s="1021" t="str">
        <f t="shared" si="107"/>
        <v>811041741</v>
      </c>
      <c r="B266" s="1207">
        <v>8110</v>
      </c>
      <c r="C266" s="1208">
        <v>4174</v>
      </c>
      <c r="D266" s="1209">
        <v>1</v>
      </c>
      <c r="E266" s="1209"/>
      <c r="F266" s="1209"/>
      <c r="G266" s="1210" t="s">
        <v>1890</v>
      </c>
      <c r="H266" s="1211">
        <f t="shared" si="129"/>
        <v>0</v>
      </c>
      <c r="I266" s="1211">
        <f t="shared" si="129"/>
        <v>0</v>
      </c>
      <c r="J266" s="1211">
        <f t="shared" si="110"/>
        <v>0</v>
      </c>
      <c r="K266" s="1211">
        <f t="shared" si="130"/>
        <v>0</v>
      </c>
      <c r="L266" s="1211">
        <f t="shared" si="130"/>
        <v>0</v>
      </c>
      <c r="M266" s="1225">
        <f t="shared" si="111"/>
        <v>0</v>
      </c>
      <c r="N266" s="1212">
        <f t="shared" si="128"/>
        <v>0</v>
      </c>
      <c r="P266" s="474"/>
      <c r="Q266" s="474"/>
      <c r="R266" s="474"/>
      <c r="S266" s="474"/>
      <c r="T266" s="474"/>
      <c r="U266" s="474"/>
      <c r="V266" s="474"/>
      <c r="W266" s="474"/>
    </row>
    <row r="267" spans="1:23" s="477" customFormat="1" ht="18">
      <c r="A267" s="1021" t="str">
        <f t="shared" si="107"/>
        <v>8110417411</v>
      </c>
      <c r="B267" s="1218">
        <v>8110</v>
      </c>
      <c r="C267" s="1219">
        <v>4174</v>
      </c>
      <c r="D267" s="1220">
        <v>1</v>
      </c>
      <c r="E267" s="1220">
        <v>1</v>
      </c>
      <c r="F267" s="1220"/>
      <c r="G267" s="1216" t="s">
        <v>1890</v>
      </c>
      <c r="H267" s="1217">
        <f t="shared" si="129"/>
        <v>0</v>
      </c>
      <c r="I267" s="1217">
        <f t="shared" si="129"/>
        <v>0</v>
      </c>
      <c r="J267" s="1217">
        <f t="shared" si="110"/>
        <v>0</v>
      </c>
      <c r="K267" s="1217">
        <f t="shared" si="130"/>
        <v>0</v>
      </c>
      <c r="L267" s="1217">
        <f t="shared" si="130"/>
        <v>0</v>
      </c>
      <c r="M267" s="1226">
        <f t="shared" si="111"/>
        <v>0</v>
      </c>
      <c r="N267" s="1234">
        <f t="shared" si="128"/>
        <v>0</v>
      </c>
      <c r="P267" s="474"/>
      <c r="Q267" s="474"/>
      <c r="R267" s="474"/>
      <c r="S267" s="474"/>
      <c r="T267" s="474"/>
      <c r="U267" s="474"/>
      <c r="V267" s="474"/>
      <c r="W267" s="474"/>
    </row>
    <row r="268" spans="1:23" s="477" customFormat="1" ht="33" customHeight="1">
      <c r="A268" s="1021" t="str">
        <f t="shared" si="107"/>
        <v>81104174111</v>
      </c>
      <c r="B268" s="478">
        <v>8110</v>
      </c>
      <c r="C268" s="479">
        <v>4174</v>
      </c>
      <c r="D268" s="1168">
        <v>1</v>
      </c>
      <c r="E268" s="1168">
        <v>1</v>
      </c>
      <c r="F268" s="1168">
        <v>1</v>
      </c>
      <c r="G268" s="480" t="s">
        <v>1890</v>
      </c>
      <c r="H268" s="481"/>
      <c r="I268" s="481"/>
      <c r="J268" s="481">
        <f t="shared" si="110"/>
        <v>0</v>
      </c>
      <c r="K268" s="481"/>
      <c r="L268" s="481"/>
      <c r="M268" s="1227">
        <f t="shared" si="111"/>
        <v>0</v>
      </c>
      <c r="N268" s="1235">
        <f t="shared" si="128"/>
        <v>0</v>
      </c>
      <c r="P268" s="474"/>
      <c r="Q268" s="474"/>
      <c r="R268" s="474"/>
      <c r="S268" s="474"/>
      <c r="T268" s="474"/>
      <c r="U268" s="474"/>
      <c r="V268" s="474"/>
      <c r="W268" s="474"/>
    </row>
    <row r="269" spans="1:23" s="477" customFormat="1" ht="27">
      <c r="A269" s="1021" t="str">
        <f t="shared" ref="A269:A335" si="131">B269&amp;C269&amp;D269&amp;E269&amp;F269</f>
        <v>81104175</v>
      </c>
      <c r="B269" s="1201">
        <v>8110</v>
      </c>
      <c r="C269" s="1202">
        <v>4175</v>
      </c>
      <c r="D269" s="1203"/>
      <c r="E269" s="1203"/>
      <c r="F269" s="1203"/>
      <c r="G269" s="1204" t="s">
        <v>1620</v>
      </c>
      <c r="H269" s="1205">
        <f>+H270</f>
        <v>0</v>
      </c>
      <c r="I269" s="1205">
        <f>+I270</f>
        <v>0</v>
      </c>
      <c r="J269" s="1205">
        <f t="shared" si="110"/>
        <v>0</v>
      </c>
      <c r="K269" s="1205">
        <f t="shared" ref="K269:L270" si="132">+K270</f>
        <v>0</v>
      </c>
      <c r="L269" s="1205">
        <f t="shared" si="132"/>
        <v>0</v>
      </c>
      <c r="M269" s="1224">
        <f t="shared" si="111"/>
        <v>0</v>
      </c>
      <c r="N269" s="1206">
        <f t="shared" ref="N269" si="133">L269-J269</f>
        <v>0</v>
      </c>
      <c r="P269" s="474"/>
      <c r="Q269" s="474"/>
      <c r="R269" s="474"/>
      <c r="S269" s="474"/>
      <c r="T269" s="474"/>
      <c r="U269" s="474"/>
      <c r="V269" s="474"/>
      <c r="W269" s="474"/>
    </row>
    <row r="270" spans="1:23" s="477" customFormat="1" ht="27">
      <c r="A270" s="1021" t="str">
        <f t="shared" si="131"/>
        <v>811041751</v>
      </c>
      <c r="B270" s="1207">
        <v>8110</v>
      </c>
      <c r="C270" s="1208">
        <v>4175</v>
      </c>
      <c r="D270" s="1209">
        <v>1</v>
      </c>
      <c r="E270" s="1209"/>
      <c r="F270" s="1209"/>
      <c r="G270" s="1210" t="s">
        <v>1620</v>
      </c>
      <c r="H270" s="1211">
        <f>+H271</f>
        <v>0</v>
      </c>
      <c r="I270" s="1211">
        <f>+I271</f>
        <v>0</v>
      </c>
      <c r="J270" s="1211">
        <f t="shared" ref="J270:J333" si="134">H270+I270</f>
        <v>0</v>
      </c>
      <c r="K270" s="1211">
        <f t="shared" si="132"/>
        <v>0</v>
      </c>
      <c r="L270" s="1211">
        <f t="shared" si="132"/>
        <v>0</v>
      </c>
      <c r="M270" s="1225">
        <f t="shared" ref="M270:M333" si="135">IFERROR(L270/J270*100,0)</f>
        <v>0</v>
      </c>
      <c r="N270" s="1212">
        <f t="shared" si="128"/>
        <v>0</v>
      </c>
      <c r="P270" s="474"/>
      <c r="Q270" s="474"/>
      <c r="R270" s="474"/>
      <c r="S270" s="474"/>
      <c r="T270" s="474"/>
      <c r="U270" s="474"/>
      <c r="V270" s="474"/>
      <c r="W270" s="474"/>
    </row>
    <row r="271" spans="1:23" s="477" customFormat="1" ht="27">
      <c r="A271" s="1021" t="str">
        <f t="shared" si="131"/>
        <v>8110417511</v>
      </c>
      <c r="B271" s="1218">
        <v>8110</v>
      </c>
      <c r="C271" s="1219">
        <v>4175</v>
      </c>
      <c r="D271" s="1220">
        <v>1</v>
      </c>
      <c r="E271" s="1220">
        <v>1</v>
      </c>
      <c r="F271" s="1220"/>
      <c r="G271" s="1216" t="s">
        <v>1620</v>
      </c>
      <c r="H271" s="1217">
        <f>SUM(H272)</f>
        <v>0</v>
      </c>
      <c r="I271" s="1217">
        <f>SUM(I272)</f>
        <v>0</v>
      </c>
      <c r="J271" s="1217">
        <f t="shared" si="134"/>
        <v>0</v>
      </c>
      <c r="K271" s="1217">
        <f t="shared" ref="K271:L271" si="136">SUM(K272)</f>
        <v>0</v>
      </c>
      <c r="L271" s="1217">
        <f t="shared" si="136"/>
        <v>0</v>
      </c>
      <c r="M271" s="1226">
        <f t="shared" si="135"/>
        <v>0</v>
      </c>
      <c r="N271" s="1234">
        <f t="shared" si="128"/>
        <v>0</v>
      </c>
      <c r="P271" s="474"/>
      <c r="Q271" s="474"/>
      <c r="R271" s="474"/>
      <c r="S271" s="474"/>
      <c r="T271" s="474"/>
      <c r="U271" s="474"/>
      <c r="V271" s="474"/>
      <c r="W271" s="474"/>
    </row>
    <row r="272" spans="1:23" s="477" customFormat="1" ht="33" customHeight="1">
      <c r="A272" s="1021" t="str">
        <f t="shared" si="131"/>
        <v>81104175111</v>
      </c>
      <c r="B272" s="1017">
        <v>8110</v>
      </c>
      <c r="C272" s="1018">
        <v>4175</v>
      </c>
      <c r="D272" s="1176">
        <v>1</v>
      </c>
      <c r="E272" s="1176">
        <v>1</v>
      </c>
      <c r="F272" s="1176">
        <v>1</v>
      </c>
      <c r="G272" s="1019" t="s">
        <v>1620</v>
      </c>
      <c r="H272" s="1016"/>
      <c r="I272" s="1016"/>
      <c r="J272" s="1016">
        <f t="shared" si="134"/>
        <v>0</v>
      </c>
      <c r="K272" s="1016"/>
      <c r="L272" s="1016"/>
      <c r="M272" s="1230">
        <f t="shared" si="135"/>
        <v>0</v>
      </c>
      <c r="N272" s="1235">
        <f t="shared" ref="N272" si="137">L272-J272</f>
        <v>0</v>
      </c>
      <c r="P272" s="474"/>
      <c r="Q272" s="474"/>
      <c r="R272" s="474"/>
      <c r="S272" s="474"/>
      <c r="T272" s="474"/>
      <c r="U272" s="474"/>
      <c r="V272" s="474"/>
      <c r="W272" s="474"/>
    </row>
    <row r="273" spans="1:23" s="477" customFormat="1" ht="27">
      <c r="A273" s="1021" t="str">
        <f t="shared" si="131"/>
        <v>81104176</v>
      </c>
      <c r="B273" s="1201">
        <v>8110</v>
      </c>
      <c r="C273" s="1202">
        <v>4176</v>
      </c>
      <c r="D273" s="1203"/>
      <c r="E273" s="1203"/>
      <c r="F273" s="1203"/>
      <c r="G273" s="1204" t="s">
        <v>1621</v>
      </c>
      <c r="H273" s="1205">
        <f>+H274</f>
        <v>0</v>
      </c>
      <c r="I273" s="1205">
        <f>+I274</f>
        <v>0</v>
      </c>
      <c r="J273" s="1205">
        <f t="shared" si="134"/>
        <v>0</v>
      </c>
      <c r="K273" s="1205">
        <f t="shared" ref="K273:L274" si="138">+K274</f>
        <v>0</v>
      </c>
      <c r="L273" s="1205">
        <f t="shared" si="138"/>
        <v>0</v>
      </c>
      <c r="M273" s="1224">
        <f t="shared" si="135"/>
        <v>0</v>
      </c>
      <c r="N273" s="1206">
        <f t="shared" ref="N273" si="139">L273-J273</f>
        <v>0</v>
      </c>
      <c r="P273" s="474"/>
      <c r="Q273" s="474"/>
      <c r="R273" s="474"/>
      <c r="S273" s="474"/>
      <c r="T273" s="474"/>
      <c r="U273" s="474"/>
      <c r="V273" s="474"/>
      <c r="W273" s="474"/>
    </row>
    <row r="274" spans="1:23" s="477" customFormat="1" ht="27">
      <c r="A274" s="1021" t="str">
        <f t="shared" si="131"/>
        <v>811041761</v>
      </c>
      <c r="B274" s="1207">
        <v>8110</v>
      </c>
      <c r="C274" s="1208">
        <v>4176</v>
      </c>
      <c r="D274" s="1209">
        <v>1</v>
      </c>
      <c r="E274" s="1209"/>
      <c r="F274" s="1209"/>
      <c r="G274" s="1210" t="s">
        <v>1621</v>
      </c>
      <c r="H274" s="1211">
        <f>+H275</f>
        <v>0</v>
      </c>
      <c r="I274" s="1211">
        <f>+I275</f>
        <v>0</v>
      </c>
      <c r="J274" s="1211">
        <f t="shared" si="134"/>
        <v>0</v>
      </c>
      <c r="K274" s="1211">
        <f t="shared" si="138"/>
        <v>0</v>
      </c>
      <c r="L274" s="1211">
        <f t="shared" si="138"/>
        <v>0</v>
      </c>
      <c r="M274" s="1225">
        <f t="shared" si="135"/>
        <v>0</v>
      </c>
      <c r="N274" s="1212">
        <f t="shared" si="128"/>
        <v>0</v>
      </c>
      <c r="P274" s="474"/>
      <c r="Q274" s="474"/>
      <c r="R274" s="474"/>
      <c r="S274" s="474"/>
      <c r="T274" s="474"/>
      <c r="U274" s="474"/>
      <c r="V274" s="474"/>
      <c r="W274" s="474"/>
    </row>
    <row r="275" spans="1:23" s="477" customFormat="1" ht="27">
      <c r="A275" s="1021" t="str">
        <f t="shared" si="131"/>
        <v>8110417611</v>
      </c>
      <c r="B275" s="1218">
        <v>8110</v>
      </c>
      <c r="C275" s="1219">
        <v>4176</v>
      </c>
      <c r="D275" s="1220">
        <v>1</v>
      </c>
      <c r="E275" s="1220">
        <v>1</v>
      </c>
      <c r="F275" s="1220"/>
      <c r="G275" s="1216" t="s">
        <v>1621</v>
      </c>
      <c r="H275" s="1217">
        <f>SUM(H276)</f>
        <v>0</v>
      </c>
      <c r="I275" s="1217">
        <f>SUM(I276)</f>
        <v>0</v>
      </c>
      <c r="J275" s="1217">
        <f t="shared" si="134"/>
        <v>0</v>
      </c>
      <c r="K275" s="1217">
        <f t="shared" ref="K275:L275" si="140">SUM(K276)</f>
        <v>0</v>
      </c>
      <c r="L275" s="1217">
        <f t="shared" si="140"/>
        <v>0</v>
      </c>
      <c r="M275" s="1226">
        <f t="shared" si="135"/>
        <v>0</v>
      </c>
      <c r="N275" s="1234">
        <f t="shared" si="128"/>
        <v>0</v>
      </c>
      <c r="P275" s="474"/>
      <c r="Q275" s="474"/>
      <c r="R275" s="474"/>
      <c r="S275" s="474"/>
      <c r="T275" s="474"/>
      <c r="U275" s="474"/>
      <c r="V275" s="474"/>
      <c r="W275" s="474"/>
    </row>
    <row r="276" spans="1:23" s="477" customFormat="1" ht="33" customHeight="1">
      <c r="A276" s="1021" t="str">
        <f t="shared" si="131"/>
        <v>81104176111</v>
      </c>
      <c r="B276" s="1017">
        <v>8110</v>
      </c>
      <c r="C276" s="1018">
        <v>4176</v>
      </c>
      <c r="D276" s="1176">
        <v>1</v>
      </c>
      <c r="E276" s="1176">
        <v>1</v>
      </c>
      <c r="F276" s="1176">
        <v>1</v>
      </c>
      <c r="G276" s="1019" t="s">
        <v>1621</v>
      </c>
      <c r="H276" s="1016"/>
      <c r="I276" s="1016"/>
      <c r="J276" s="1016">
        <f t="shared" si="134"/>
        <v>0</v>
      </c>
      <c r="K276" s="1016"/>
      <c r="L276" s="1016"/>
      <c r="M276" s="1230">
        <f t="shared" si="135"/>
        <v>0</v>
      </c>
      <c r="N276" s="1235">
        <f t="shared" si="128"/>
        <v>0</v>
      </c>
      <c r="P276" s="474"/>
      <c r="Q276" s="474"/>
      <c r="R276" s="474"/>
      <c r="S276" s="474"/>
      <c r="T276" s="474"/>
      <c r="U276" s="474"/>
      <c r="V276" s="474"/>
      <c r="W276" s="474"/>
    </row>
    <row r="277" spans="1:23" s="477" customFormat="1" ht="27">
      <c r="A277" s="1021" t="str">
        <f t="shared" si="131"/>
        <v>81104177</v>
      </c>
      <c r="B277" s="1201">
        <v>8110</v>
      </c>
      <c r="C277" s="1202">
        <v>4177</v>
      </c>
      <c r="D277" s="1203"/>
      <c r="E277" s="1203"/>
      <c r="F277" s="1203"/>
      <c r="G277" s="1204" t="s">
        <v>1622</v>
      </c>
      <c r="H277" s="1205">
        <f>+H278</f>
        <v>0</v>
      </c>
      <c r="I277" s="1205">
        <f>+I278</f>
        <v>0</v>
      </c>
      <c r="J277" s="1205">
        <f t="shared" si="134"/>
        <v>0</v>
      </c>
      <c r="K277" s="1205">
        <f t="shared" ref="K277:L278" si="141">+K278</f>
        <v>0</v>
      </c>
      <c r="L277" s="1205">
        <f t="shared" si="141"/>
        <v>0</v>
      </c>
      <c r="M277" s="1224">
        <f t="shared" si="135"/>
        <v>0</v>
      </c>
      <c r="N277" s="1206">
        <f t="shared" ref="N277" si="142">L277-J277</f>
        <v>0</v>
      </c>
      <c r="P277" s="474"/>
      <c r="Q277" s="474"/>
      <c r="R277" s="474"/>
      <c r="S277" s="474"/>
      <c r="T277" s="474"/>
      <c r="U277" s="474"/>
      <c r="V277" s="474"/>
      <c r="W277" s="474"/>
    </row>
    <row r="278" spans="1:23" s="477" customFormat="1" ht="27">
      <c r="A278" s="1021" t="str">
        <f t="shared" si="131"/>
        <v>811041771</v>
      </c>
      <c r="B278" s="1207">
        <v>8110</v>
      </c>
      <c r="C278" s="1208">
        <v>4177</v>
      </c>
      <c r="D278" s="1209">
        <v>1</v>
      </c>
      <c r="E278" s="1209"/>
      <c r="F278" s="1209"/>
      <c r="G278" s="1210" t="s">
        <v>1622</v>
      </c>
      <c r="H278" s="1211">
        <f>+H279</f>
        <v>0</v>
      </c>
      <c r="I278" s="1211">
        <f>+I279</f>
        <v>0</v>
      </c>
      <c r="J278" s="1211">
        <f t="shared" si="134"/>
        <v>0</v>
      </c>
      <c r="K278" s="1211">
        <f t="shared" si="141"/>
        <v>0</v>
      </c>
      <c r="L278" s="1211">
        <f t="shared" si="141"/>
        <v>0</v>
      </c>
      <c r="M278" s="1225">
        <f t="shared" si="135"/>
        <v>0</v>
      </c>
      <c r="N278" s="1212">
        <f t="shared" si="128"/>
        <v>0</v>
      </c>
      <c r="P278" s="474"/>
      <c r="Q278" s="474"/>
      <c r="R278" s="474"/>
      <c r="S278" s="474"/>
      <c r="T278" s="474"/>
      <c r="U278" s="474"/>
      <c r="V278" s="474"/>
      <c r="W278" s="474"/>
    </row>
    <row r="279" spans="1:23" s="477" customFormat="1" ht="18">
      <c r="A279" s="1021" t="str">
        <f t="shared" si="131"/>
        <v>8110417711</v>
      </c>
      <c r="B279" s="1218">
        <v>8110</v>
      </c>
      <c r="C279" s="1219">
        <v>4177</v>
      </c>
      <c r="D279" s="1220">
        <v>1</v>
      </c>
      <c r="E279" s="1220">
        <v>1</v>
      </c>
      <c r="F279" s="1220"/>
      <c r="G279" s="1216" t="s">
        <v>1622</v>
      </c>
      <c r="H279" s="1217">
        <f>SUM(H280)</f>
        <v>0</v>
      </c>
      <c r="I279" s="1217">
        <f>SUM(I280)</f>
        <v>0</v>
      </c>
      <c r="J279" s="1217">
        <f t="shared" si="134"/>
        <v>0</v>
      </c>
      <c r="K279" s="1217">
        <f t="shared" ref="K279:L279" si="143">SUM(K280)</f>
        <v>0</v>
      </c>
      <c r="L279" s="1217">
        <f t="shared" si="143"/>
        <v>0</v>
      </c>
      <c r="M279" s="1226">
        <f t="shared" si="135"/>
        <v>0</v>
      </c>
      <c r="N279" s="1234">
        <f t="shared" si="128"/>
        <v>0</v>
      </c>
      <c r="P279" s="474"/>
      <c r="Q279" s="474"/>
      <c r="R279" s="474"/>
      <c r="S279" s="474"/>
      <c r="T279" s="474"/>
      <c r="U279" s="474"/>
      <c r="V279" s="474"/>
      <c r="W279" s="474"/>
    </row>
    <row r="280" spans="1:23" s="477" customFormat="1" ht="33" customHeight="1">
      <c r="A280" s="1021" t="str">
        <f t="shared" si="131"/>
        <v>81104177111</v>
      </c>
      <c r="B280" s="1017">
        <v>8110</v>
      </c>
      <c r="C280" s="1018">
        <v>4177</v>
      </c>
      <c r="D280" s="1176">
        <v>1</v>
      </c>
      <c r="E280" s="1176">
        <v>1</v>
      </c>
      <c r="F280" s="1176">
        <v>1</v>
      </c>
      <c r="G280" s="1019" t="s">
        <v>1622</v>
      </c>
      <c r="H280" s="1016"/>
      <c r="I280" s="1016"/>
      <c r="J280" s="1016">
        <f t="shared" si="134"/>
        <v>0</v>
      </c>
      <c r="K280" s="1016"/>
      <c r="L280" s="1016"/>
      <c r="M280" s="1230">
        <f t="shared" si="135"/>
        <v>0</v>
      </c>
      <c r="N280" s="1235">
        <f t="shared" si="128"/>
        <v>0</v>
      </c>
      <c r="P280" s="474"/>
      <c r="Q280" s="474"/>
      <c r="R280" s="474"/>
      <c r="S280" s="474"/>
      <c r="T280" s="474"/>
      <c r="U280" s="474"/>
      <c r="V280" s="474"/>
      <c r="W280" s="474"/>
    </row>
    <row r="281" spans="1:23" s="477" customFormat="1" ht="18">
      <c r="A281" s="1021" t="str">
        <f t="shared" si="131"/>
        <v>81104178</v>
      </c>
      <c r="B281" s="1201">
        <v>8110</v>
      </c>
      <c r="C281" s="1202">
        <v>4178</v>
      </c>
      <c r="D281" s="1203"/>
      <c r="E281" s="1203"/>
      <c r="F281" s="1203"/>
      <c r="G281" s="1204" t="s">
        <v>1623</v>
      </c>
      <c r="H281" s="1205">
        <f>+H282</f>
        <v>0</v>
      </c>
      <c r="I281" s="1205">
        <f>+I282</f>
        <v>0</v>
      </c>
      <c r="J281" s="1205">
        <f t="shared" si="134"/>
        <v>0</v>
      </c>
      <c r="K281" s="1205">
        <f t="shared" ref="K281:L282" si="144">+K282</f>
        <v>0</v>
      </c>
      <c r="L281" s="1205">
        <f t="shared" si="144"/>
        <v>0</v>
      </c>
      <c r="M281" s="1224">
        <f t="shared" si="135"/>
        <v>0</v>
      </c>
      <c r="N281" s="1206">
        <f t="shared" ref="N281" si="145">L281-J281</f>
        <v>0</v>
      </c>
      <c r="P281" s="474"/>
      <c r="Q281" s="474"/>
      <c r="R281" s="474"/>
      <c r="S281" s="474"/>
      <c r="T281" s="474"/>
      <c r="U281" s="474"/>
      <c r="V281" s="474"/>
      <c r="W281" s="474"/>
    </row>
    <row r="282" spans="1:23" s="477" customFormat="1" ht="18">
      <c r="A282" s="1021" t="str">
        <f t="shared" si="131"/>
        <v>811041781</v>
      </c>
      <c r="B282" s="1207">
        <v>8110</v>
      </c>
      <c r="C282" s="1208">
        <v>4178</v>
      </c>
      <c r="D282" s="1209">
        <v>1</v>
      </c>
      <c r="E282" s="1209"/>
      <c r="F282" s="1209"/>
      <c r="G282" s="1210" t="s">
        <v>1623</v>
      </c>
      <c r="H282" s="1211">
        <f>+H283</f>
        <v>0</v>
      </c>
      <c r="I282" s="1211">
        <f>+I283</f>
        <v>0</v>
      </c>
      <c r="J282" s="1211">
        <f t="shared" si="134"/>
        <v>0</v>
      </c>
      <c r="K282" s="1211">
        <f t="shared" si="144"/>
        <v>0</v>
      </c>
      <c r="L282" s="1211">
        <f t="shared" si="144"/>
        <v>0</v>
      </c>
      <c r="M282" s="1225">
        <f t="shared" si="135"/>
        <v>0</v>
      </c>
      <c r="N282" s="1212">
        <f t="shared" si="128"/>
        <v>0</v>
      </c>
      <c r="P282" s="474"/>
      <c r="Q282" s="474"/>
      <c r="R282" s="474"/>
      <c r="S282" s="474"/>
      <c r="T282" s="474"/>
      <c r="U282" s="474"/>
      <c r="V282" s="474"/>
      <c r="W282" s="474"/>
    </row>
    <row r="283" spans="1:23" s="477" customFormat="1" ht="18">
      <c r="A283" s="1021" t="str">
        <f t="shared" si="131"/>
        <v>8110417811</v>
      </c>
      <c r="B283" s="1218">
        <v>8110</v>
      </c>
      <c r="C283" s="1219">
        <v>4178</v>
      </c>
      <c r="D283" s="1220">
        <v>1</v>
      </c>
      <c r="E283" s="1220">
        <v>1</v>
      </c>
      <c r="F283" s="1220"/>
      <c r="G283" s="1216" t="s">
        <v>1623</v>
      </c>
      <c r="H283" s="1217">
        <f>SUM(H284)</f>
        <v>0</v>
      </c>
      <c r="I283" s="1217">
        <f>SUM(I284)</f>
        <v>0</v>
      </c>
      <c r="J283" s="1217">
        <f t="shared" si="134"/>
        <v>0</v>
      </c>
      <c r="K283" s="1217">
        <f t="shared" ref="K283:L283" si="146">SUM(K284)</f>
        <v>0</v>
      </c>
      <c r="L283" s="1217">
        <f t="shared" si="146"/>
        <v>0</v>
      </c>
      <c r="M283" s="1226">
        <f t="shared" si="135"/>
        <v>0</v>
      </c>
      <c r="N283" s="1234">
        <f t="shared" si="128"/>
        <v>0</v>
      </c>
      <c r="P283" s="474"/>
      <c r="Q283" s="474"/>
      <c r="R283" s="474"/>
      <c r="S283" s="474"/>
      <c r="T283" s="474"/>
      <c r="U283" s="474"/>
      <c r="V283" s="474"/>
      <c r="W283" s="474"/>
    </row>
    <row r="284" spans="1:23" s="477" customFormat="1" ht="33" customHeight="1">
      <c r="A284" s="1021" t="str">
        <f t="shared" si="131"/>
        <v>81104178111</v>
      </c>
      <c r="B284" s="1017">
        <v>8110</v>
      </c>
      <c r="C284" s="1018">
        <v>4178</v>
      </c>
      <c r="D284" s="1176">
        <v>1</v>
      </c>
      <c r="E284" s="1176">
        <v>1</v>
      </c>
      <c r="F284" s="1176">
        <v>1</v>
      </c>
      <c r="G284" s="1019" t="s">
        <v>1623</v>
      </c>
      <c r="H284" s="1016"/>
      <c r="I284" s="1016"/>
      <c r="J284" s="1016">
        <f t="shared" si="134"/>
        <v>0</v>
      </c>
      <c r="K284" s="1016"/>
      <c r="L284" s="1016"/>
      <c r="M284" s="1230">
        <f t="shared" si="135"/>
        <v>0</v>
      </c>
      <c r="N284" s="1235">
        <f t="shared" si="128"/>
        <v>0</v>
      </c>
      <c r="P284" s="474"/>
      <c r="Q284" s="474"/>
      <c r="R284" s="474"/>
      <c r="S284" s="474"/>
      <c r="T284" s="474"/>
      <c r="U284" s="474"/>
      <c r="V284" s="474"/>
      <c r="W284" s="474"/>
    </row>
    <row r="285" spans="1:23" s="477" customFormat="1" ht="19.5" customHeight="1">
      <c r="A285" s="1021" t="str">
        <f t="shared" si="131"/>
        <v>Subtotal (12)</v>
      </c>
      <c r="B285" s="1025" t="s">
        <v>460</v>
      </c>
      <c r="C285" s="1026"/>
      <c r="D285" s="1175"/>
      <c r="E285" s="1175"/>
      <c r="F285" s="1175"/>
      <c r="G285" s="484"/>
      <c r="H285" s="475">
        <f>+H232+H236+H240+H265+H269+H273+H277+H281</f>
        <v>0</v>
      </c>
      <c r="I285" s="475">
        <f>+I232+I236+I240+I265+I269+I273+I277+I281</f>
        <v>0</v>
      </c>
      <c r="J285" s="475">
        <f t="shared" si="134"/>
        <v>0</v>
      </c>
      <c r="K285" s="475">
        <f t="shared" ref="K285:L285" si="147">+K232+K236+K240+K265+K269+K273+K277+K281</f>
        <v>0</v>
      </c>
      <c r="L285" s="475">
        <f t="shared" si="147"/>
        <v>0</v>
      </c>
      <c r="M285" s="1229">
        <f t="shared" si="135"/>
        <v>0</v>
      </c>
      <c r="N285" s="476">
        <f t="shared" si="128"/>
        <v>0</v>
      </c>
      <c r="P285" s="474"/>
      <c r="Q285" s="474"/>
      <c r="R285" s="474"/>
      <c r="S285" s="474"/>
      <c r="T285" s="474"/>
      <c r="U285" s="474"/>
      <c r="V285" s="474"/>
      <c r="W285" s="474"/>
    </row>
    <row r="286" spans="1:23" s="477" customFormat="1" ht="46.5" customHeight="1">
      <c r="A286" s="1021" t="str">
        <f t="shared" si="131"/>
        <v>81104200</v>
      </c>
      <c r="B286" s="1183">
        <v>8110</v>
      </c>
      <c r="C286" s="1184">
        <v>4200</v>
      </c>
      <c r="D286" s="1185"/>
      <c r="E286" s="1185"/>
      <c r="F286" s="1185"/>
      <c r="G286" s="1186" t="s">
        <v>1624</v>
      </c>
      <c r="H286" s="1196">
        <f>+H287+H360</f>
        <v>0</v>
      </c>
      <c r="I286" s="1196">
        <f>+I287+I360</f>
        <v>0</v>
      </c>
      <c r="J286" s="1196">
        <f t="shared" si="134"/>
        <v>0</v>
      </c>
      <c r="K286" s="1196">
        <f t="shared" ref="K286:L286" si="148">+K287+K360</f>
        <v>0</v>
      </c>
      <c r="L286" s="1196">
        <f t="shared" si="148"/>
        <v>0</v>
      </c>
      <c r="M286" s="1222">
        <f t="shared" si="135"/>
        <v>0</v>
      </c>
      <c r="N286" s="1197">
        <f t="shared" si="128"/>
        <v>0</v>
      </c>
      <c r="P286" s="474"/>
      <c r="Q286" s="474"/>
      <c r="R286" s="474"/>
      <c r="S286" s="474"/>
      <c r="T286" s="474"/>
      <c r="U286" s="474"/>
      <c r="V286" s="474"/>
      <c r="W286" s="474"/>
    </row>
    <row r="287" spans="1:23" s="477" customFormat="1" ht="21" customHeight="1">
      <c r="A287" s="1021" t="str">
        <f t="shared" si="131"/>
        <v>81104210</v>
      </c>
      <c r="B287" s="1177">
        <v>8110</v>
      </c>
      <c r="C287" s="1178">
        <v>4210</v>
      </c>
      <c r="D287" s="1179"/>
      <c r="E287" s="1179"/>
      <c r="F287" s="1179"/>
      <c r="G287" s="1180" t="s">
        <v>1669</v>
      </c>
      <c r="H287" s="1181">
        <f>+H288+H317+H325+H329+H334</f>
        <v>0</v>
      </c>
      <c r="I287" s="1181">
        <f>+I288+I317+I325+I329+I334</f>
        <v>0</v>
      </c>
      <c r="J287" s="1181">
        <f t="shared" si="134"/>
        <v>0</v>
      </c>
      <c r="K287" s="1181">
        <f t="shared" ref="K287:L287" si="149">+K288+K317+K325+K329+K334</f>
        <v>0</v>
      </c>
      <c r="L287" s="1181">
        <f t="shared" si="149"/>
        <v>0</v>
      </c>
      <c r="M287" s="1223">
        <f t="shared" si="135"/>
        <v>0</v>
      </c>
      <c r="N287" s="1182">
        <f t="shared" si="128"/>
        <v>0</v>
      </c>
      <c r="P287" s="474"/>
      <c r="Q287" s="474"/>
      <c r="R287" s="474"/>
      <c r="S287" s="474"/>
      <c r="T287" s="474"/>
      <c r="U287" s="474"/>
      <c r="V287" s="474"/>
      <c r="W287" s="474"/>
    </row>
    <row r="288" spans="1:23" s="477" customFormat="1">
      <c r="A288" s="1021" t="str">
        <f t="shared" si="131"/>
        <v>81104211</v>
      </c>
      <c r="B288" s="1201">
        <v>8110</v>
      </c>
      <c r="C288" s="1202">
        <v>4211</v>
      </c>
      <c r="D288" s="1203"/>
      <c r="E288" s="1203"/>
      <c r="F288" s="1203"/>
      <c r="G288" s="1204" t="s">
        <v>54</v>
      </c>
      <c r="H288" s="1205">
        <f>SUM(H289)</f>
        <v>0</v>
      </c>
      <c r="I288" s="1205">
        <f>SUM(I289)</f>
        <v>0</v>
      </c>
      <c r="J288" s="1205">
        <f t="shared" si="134"/>
        <v>0</v>
      </c>
      <c r="K288" s="1205">
        <f t="shared" ref="K288:L288" si="150">SUM(K289)</f>
        <v>0</v>
      </c>
      <c r="L288" s="1205">
        <f t="shared" si="150"/>
        <v>0</v>
      </c>
      <c r="M288" s="1224">
        <f t="shared" si="135"/>
        <v>0</v>
      </c>
      <c r="N288" s="1206">
        <f t="shared" si="128"/>
        <v>0</v>
      </c>
      <c r="P288" s="474"/>
      <c r="Q288" s="474"/>
      <c r="R288" s="474"/>
      <c r="S288" s="474"/>
      <c r="T288" s="474"/>
      <c r="U288" s="474"/>
      <c r="V288" s="474"/>
      <c r="W288" s="474"/>
    </row>
    <row r="289" spans="1:23" s="477" customFormat="1">
      <c r="A289" s="1021" t="str">
        <f t="shared" si="131"/>
        <v>811042111</v>
      </c>
      <c r="B289" s="1207">
        <v>8110</v>
      </c>
      <c r="C289" s="1208">
        <v>4211</v>
      </c>
      <c r="D289" s="1209">
        <v>1</v>
      </c>
      <c r="E289" s="1209"/>
      <c r="F289" s="1209"/>
      <c r="G289" s="1210" t="s">
        <v>54</v>
      </c>
      <c r="H289" s="1211">
        <f>+H290+H303</f>
        <v>0</v>
      </c>
      <c r="I289" s="1211">
        <f>+I290+I303</f>
        <v>0</v>
      </c>
      <c r="J289" s="1211">
        <f t="shared" si="134"/>
        <v>0</v>
      </c>
      <c r="K289" s="1211">
        <f t="shared" ref="K289:L289" si="151">+K290+K303</f>
        <v>0</v>
      </c>
      <c r="L289" s="1211">
        <f t="shared" si="151"/>
        <v>0</v>
      </c>
      <c r="M289" s="1225">
        <f t="shared" si="135"/>
        <v>0</v>
      </c>
      <c r="N289" s="1212">
        <f t="shared" si="128"/>
        <v>0</v>
      </c>
      <c r="P289" s="474"/>
      <c r="Q289" s="474"/>
      <c r="R289" s="474"/>
      <c r="S289" s="474"/>
      <c r="T289" s="474"/>
      <c r="U289" s="474"/>
      <c r="V289" s="474"/>
      <c r="W289" s="474"/>
    </row>
    <row r="290" spans="1:23" s="477" customFormat="1" ht="18">
      <c r="A290" s="1021" t="str">
        <f t="shared" si="131"/>
        <v>8110421111</v>
      </c>
      <c r="B290" s="1218">
        <v>8110</v>
      </c>
      <c r="C290" s="1219">
        <v>4211</v>
      </c>
      <c r="D290" s="1220">
        <v>1</v>
      </c>
      <c r="E290" s="1220">
        <v>1</v>
      </c>
      <c r="F290" s="1220"/>
      <c r="G290" s="1216" t="s">
        <v>1625</v>
      </c>
      <c r="H290" s="1217">
        <f>SUM(H291:H302)</f>
        <v>0</v>
      </c>
      <c r="I290" s="1217">
        <f>SUM(I291:I302)</f>
        <v>0</v>
      </c>
      <c r="J290" s="1217">
        <f t="shared" si="134"/>
        <v>0</v>
      </c>
      <c r="K290" s="1217">
        <f t="shared" ref="K290:L290" si="152">SUM(K291:K302)</f>
        <v>0</v>
      </c>
      <c r="L290" s="1217">
        <f t="shared" si="152"/>
        <v>0</v>
      </c>
      <c r="M290" s="1226">
        <f t="shared" si="135"/>
        <v>0</v>
      </c>
      <c r="N290" s="1234">
        <f t="shared" si="128"/>
        <v>0</v>
      </c>
      <c r="P290" s="474"/>
      <c r="Q290" s="474"/>
      <c r="R290" s="474"/>
      <c r="S290" s="474"/>
      <c r="T290" s="474"/>
      <c r="U290" s="474"/>
      <c r="V290" s="474"/>
      <c r="W290" s="474"/>
    </row>
    <row r="291" spans="1:23" s="477" customFormat="1">
      <c r="A291" s="1021" t="str">
        <f t="shared" si="131"/>
        <v>81104211111</v>
      </c>
      <c r="B291" s="478">
        <v>8110</v>
      </c>
      <c r="C291" s="479">
        <v>4211</v>
      </c>
      <c r="D291" s="1168">
        <v>1</v>
      </c>
      <c r="E291" s="1168">
        <v>1</v>
      </c>
      <c r="F291" s="1168">
        <v>1</v>
      </c>
      <c r="G291" s="480" t="s">
        <v>528</v>
      </c>
      <c r="H291" s="481"/>
      <c r="I291" s="481"/>
      <c r="J291" s="481">
        <f t="shared" si="134"/>
        <v>0</v>
      </c>
      <c r="K291" s="481"/>
      <c r="L291" s="481"/>
      <c r="M291" s="1227">
        <f t="shared" si="135"/>
        <v>0</v>
      </c>
      <c r="N291" s="1235">
        <f t="shared" si="128"/>
        <v>0</v>
      </c>
      <c r="P291" s="474"/>
      <c r="Q291" s="474"/>
      <c r="R291" s="474"/>
      <c r="S291" s="474"/>
      <c r="T291" s="474"/>
      <c r="U291" s="474"/>
      <c r="V291" s="474"/>
      <c r="W291" s="474"/>
    </row>
    <row r="292" spans="1:23" s="477" customFormat="1">
      <c r="A292" s="1021" t="str">
        <f t="shared" si="131"/>
        <v>81104211112</v>
      </c>
      <c r="B292" s="478">
        <v>8110</v>
      </c>
      <c r="C292" s="479">
        <v>4211</v>
      </c>
      <c r="D292" s="1168">
        <v>1</v>
      </c>
      <c r="E292" s="1168">
        <v>1</v>
      </c>
      <c r="F292" s="1168">
        <v>2</v>
      </c>
      <c r="G292" s="480" t="s">
        <v>1189</v>
      </c>
      <c r="H292" s="481"/>
      <c r="I292" s="481"/>
      <c r="J292" s="481">
        <f t="shared" si="134"/>
        <v>0</v>
      </c>
      <c r="K292" s="481"/>
      <c r="L292" s="481"/>
      <c r="M292" s="1227">
        <f t="shared" si="135"/>
        <v>0</v>
      </c>
      <c r="N292" s="1235">
        <f t="shared" si="128"/>
        <v>0</v>
      </c>
      <c r="P292" s="474"/>
      <c r="Q292" s="474"/>
      <c r="R292" s="474"/>
      <c r="S292" s="474"/>
      <c r="T292" s="474"/>
      <c r="U292" s="474"/>
      <c r="V292" s="474"/>
      <c r="W292" s="474"/>
    </row>
    <row r="293" spans="1:23" s="477" customFormat="1">
      <c r="A293" s="1021" t="str">
        <f t="shared" si="131"/>
        <v>81104211113</v>
      </c>
      <c r="B293" s="478">
        <v>8110</v>
      </c>
      <c r="C293" s="479">
        <v>4211</v>
      </c>
      <c r="D293" s="1168">
        <v>1</v>
      </c>
      <c r="E293" s="1168">
        <v>1</v>
      </c>
      <c r="F293" s="1168">
        <v>3</v>
      </c>
      <c r="G293" s="480" t="s">
        <v>529</v>
      </c>
      <c r="H293" s="481"/>
      <c r="I293" s="481"/>
      <c r="J293" s="481">
        <f t="shared" si="134"/>
        <v>0</v>
      </c>
      <c r="K293" s="481"/>
      <c r="L293" s="481"/>
      <c r="M293" s="1227">
        <f t="shared" si="135"/>
        <v>0</v>
      </c>
      <c r="N293" s="1235">
        <f t="shared" si="128"/>
        <v>0</v>
      </c>
      <c r="P293" s="474"/>
      <c r="Q293" s="474"/>
      <c r="R293" s="474"/>
      <c r="S293" s="474"/>
      <c r="T293" s="474"/>
      <c r="U293" s="474"/>
      <c r="V293" s="474"/>
      <c r="W293" s="474"/>
    </row>
    <row r="294" spans="1:23" s="477" customFormat="1">
      <c r="A294" s="1021" t="str">
        <f t="shared" si="131"/>
        <v>81104211114</v>
      </c>
      <c r="B294" s="478">
        <v>8110</v>
      </c>
      <c r="C294" s="479">
        <v>4211</v>
      </c>
      <c r="D294" s="1168">
        <v>1</v>
      </c>
      <c r="E294" s="1168">
        <v>1</v>
      </c>
      <c r="F294" s="1168">
        <v>4</v>
      </c>
      <c r="G294" s="480" t="s">
        <v>26</v>
      </c>
      <c r="H294" s="481"/>
      <c r="I294" s="481"/>
      <c r="J294" s="481">
        <f t="shared" si="134"/>
        <v>0</v>
      </c>
      <c r="K294" s="481"/>
      <c r="L294" s="481"/>
      <c r="M294" s="1227">
        <f t="shared" si="135"/>
        <v>0</v>
      </c>
      <c r="N294" s="1235">
        <f t="shared" si="128"/>
        <v>0</v>
      </c>
      <c r="P294" s="474"/>
      <c r="Q294" s="474"/>
      <c r="R294" s="474"/>
      <c r="S294" s="474"/>
      <c r="T294" s="474"/>
      <c r="U294" s="474"/>
      <c r="V294" s="474"/>
      <c r="W294" s="474"/>
    </row>
    <row r="295" spans="1:23" s="477" customFormat="1">
      <c r="A295" s="1021" t="str">
        <f t="shared" si="131"/>
        <v>81104211115</v>
      </c>
      <c r="B295" s="478">
        <v>8110</v>
      </c>
      <c r="C295" s="479">
        <v>4211</v>
      </c>
      <c r="D295" s="1168">
        <v>1</v>
      </c>
      <c r="E295" s="1168">
        <v>1</v>
      </c>
      <c r="F295" s="1168">
        <v>5</v>
      </c>
      <c r="G295" s="480" t="s">
        <v>1626</v>
      </c>
      <c r="H295" s="481"/>
      <c r="I295" s="481"/>
      <c r="J295" s="481">
        <f t="shared" si="134"/>
        <v>0</v>
      </c>
      <c r="K295" s="481"/>
      <c r="L295" s="481"/>
      <c r="M295" s="1227">
        <f t="shared" si="135"/>
        <v>0</v>
      </c>
      <c r="N295" s="1235">
        <f t="shared" si="128"/>
        <v>0</v>
      </c>
      <c r="P295" s="474"/>
      <c r="Q295" s="474"/>
      <c r="R295" s="474"/>
      <c r="S295" s="474"/>
      <c r="T295" s="474"/>
      <c r="U295" s="474"/>
      <c r="V295" s="474"/>
      <c r="W295" s="474"/>
    </row>
    <row r="296" spans="1:23" s="477" customFormat="1">
      <c r="A296" s="1021" t="str">
        <f t="shared" si="131"/>
        <v>81104211116</v>
      </c>
      <c r="B296" s="478">
        <v>8110</v>
      </c>
      <c r="C296" s="479">
        <v>4211</v>
      </c>
      <c r="D296" s="1168">
        <v>1</v>
      </c>
      <c r="E296" s="1168">
        <v>1</v>
      </c>
      <c r="F296" s="1168">
        <v>6</v>
      </c>
      <c r="G296" s="480" t="s">
        <v>530</v>
      </c>
      <c r="H296" s="481"/>
      <c r="I296" s="481"/>
      <c r="J296" s="481">
        <f t="shared" si="134"/>
        <v>0</v>
      </c>
      <c r="K296" s="481"/>
      <c r="L296" s="481"/>
      <c r="M296" s="1227">
        <f t="shared" si="135"/>
        <v>0</v>
      </c>
      <c r="N296" s="1235">
        <f t="shared" si="128"/>
        <v>0</v>
      </c>
      <c r="P296" s="474"/>
      <c r="Q296" s="474"/>
      <c r="R296" s="474"/>
      <c r="S296" s="474"/>
      <c r="T296" s="474"/>
      <c r="U296" s="474"/>
      <c r="V296" s="474"/>
      <c r="W296" s="474"/>
    </row>
    <row r="297" spans="1:23" s="477" customFormat="1">
      <c r="A297" s="1021" t="str">
        <f t="shared" si="131"/>
        <v>81104211117</v>
      </c>
      <c r="B297" s="478">
        <v>8110</v>
      </c>
      <c r="C297" s="479">
        <v>4211</v>
      </c>
      <c r="D297" s="1168">
        <v>1</v>
      </c>
      <c r="E297" s="1168">
        <v>1</v>
      </c>
      <c r="F297" s="1168">
        <v>7</v>
      </c>
      <c r="G297" s="480" t="s">
        <v>531</v>
      </c>
      <c r="H297" s="481"/>
      <c r="I297" s="481"/>
      <c r="J297" s="481">
        <f t="shared" si="134"/>
        <v>0</v>
      </c>
      <c r="K297" s="481"/>
      <c r="L297" s="481"/>
      <c r="M297" s="1227">
        <f t="shared" si="135"/>
        <v>0</v>
      </c>
      <c r="N297" s="1235">
        <f t="shared" si="128"/>
        <v>0</v>
      </c>
      <c r="P297" s="474"/>
      <c r="Q297" s="474"/>
      <c r="R297" s="474"/>
      <c r="S297" s="474"/>
      <c r="T297" s="474"/>
      <c r="U297" s="474"/>
      <c r="V297" s="474"/>
      <c r="W297" s="474"/>
    </row>
    <row r="298" spans="1:23" s="477" customFormat="1" ht="18">
      <c r="A298" s="1021" t="str">
        <f t="shared" si="131"/>
        <v>81104211118</v>
      </c>
      <c r="B298" s="478">
        <v>8110</v>
      </c>
      <c r="C298" s="479">
        <v>4211</v>
      </c>
      <c r="D298" s="1168">
        <v>1</v>
      </c>
      <c r="E298" s="1168">
        <v>1</v>
      </c>
      <c r="F298" s="1168">
        <v>8</v>
      </c>
      <c r="G298" s="480" t="s">
        <v>532</v>
      </c>
      <c r="H298" s="481"/>
      <c r="I298" s="481"/>
      <c r="J298" s="481">
        <f t="shared" si="134"/>
        <v>0</v>
      </c>
      <c r="K298" s="481"/>
      <c r="L298" s="481"/>
      <c r="M298" s="1227">
        <f t="shared" si="135"/>
        <v>0</v>
      </c>
      <c r="N298" s="1235">
        <f t="shared" si="128"/>
        <v>0</v>
      </c>
      <c r="P298" s="474"/>
      <c r="Q298" s="474"/>
      <c r="R298" s="474"/>
      <c r="S298" s="474"/>
      <c r="T298" s="474"/>
      <c r="U298" s="474"/>
      <c r="V298" s="474"/>
      <c r="W298" s="474"/>
    </row>
    <row r="299" spans="1:23" s="477" customFormat="1">
      <c r="A299" s="1021" t="str">
        <f t="shared" si="131"/>
        <v>81104211119</v>
      </c>
      <c r="B299" s="478">
        <v>8110</v>
      </c>
      <c r="C299" s="479">
        <v>4211</v>
      </c>
      <c r="D299" s="1168">
        <v>1</v>
      </c>
      <c r="E299" s="1168">
        <v>1</v>
      </c>
      <c r="F299" s="1168">
        <v>9</v>
      </c>
      <c r="G299" s="480" t="s">
        <v>533</v>
      </c>
      <c r="H299" s="481"/>
      <c r="I299" s="481"/>
      <c r="J299" s="481">
        <f t="shared" si="134"/>
        <v>0</v>
      </c>
      <c r="K299" s="481"/>
      <c r="L299" s="481"/>
      <c r="M299" s="1227">
        <f t="shared" si="135"/>
        <v>0</v>
      </c>
      <c r="N299" s="1235">
        <f t="shared" si="128"/>
        <v>0</v>
      </c>
      <c r="P299" s="474"/>
      <c r="Q299" s="474"/>
      <c r="R299" s="474"/>
      <c r="S299" s="474"/>
      <c r="T299" s="474"/>
      <c r="U299" s="474"/>
      <c r="V299" s="474"/>
      <c r="W299" s="474"/>
    </row>
    <row r="300" spans="1:23" s="477" customFormat="1" ht="41.25" customHeight="1">
      <c r="A300" s="1021" t="str">
        <f t="shared" si="131"/>
        <v>811042111110</v>
      </c>
      <c r="B300" s="478">
        <v>8110</v>
      </c>
      <c r="C300" s="479">
        <v>4211</v>
      </c>
      <c r="D300" s="1168">
        <v>1</v>
      </c>
      <c r="E300" s="1168">
        <v>1</v>
      </c>
      <c r="F300" s="1168">
        <v>10</v>
      </c>
      <c r="G300" s="480" t="s">
        <v>542</v>
      </c>
      <c r="H300" s="481"/>
      <c r="I300" s="481"/>
      <c r="J300" s="481">
        <f t="shared" si="134"/>
        <v>0</v>
      </c>
      <c r="K300" s="481"/>
      <c r="L300" s="481"/>
      <c r="M300" s="1227">
        <f t="shared" si="135"/>
        <v>0</v>
      </c>
      <c r="N300" s="1235">
        <f t="shared" si="128"/>
        <v>0</v>
      </c>
      <c r="P300" s="474"/>
      <c r="Q300" s="474"/>
      <c r="R300" s="474"/>
      <c r="S300" s="474"/>
      <c r="T300" s="474"/>
      <c r="U300" s="474"/>
      <c r="V300" s="474"/>
      <c r="W300" s="474"/>
    </row>
    <row r="301" spans="1:23" s="477" customFormat="1" ht="41.25" customHeight="1">
      <c r="A301" s="1021"/>
      <c r="B301" s="478">
        <v>8110</v>
      </c>
      <c r="C301" s="479">
        <v>4211</v>
      </c>
      <c r="D301" s="1168">
        <v>1</v>
      </c>
      <c r="E301" s="1168">
        <v>1</v>
      </c>
      <c r="F301" s="1168">
        <v>11</v>
      </c>
      <c r="G301" s="480" t="s">
        <v>1891</v>
      </c>
      <c r="H301" s="481"/>
      <c r="I301" s="481"/>
      <c r="J301" s="481">
        <f t="shared" si="134"/>
        <v>0</v>
      </c>
      <c r="K301" s="481"/>
      <c r="L301" s="481"/>
      <c r="M301" s="1227">
        <f t="shared" si="135"/>
        <v>0</v>
      </c>
      <c r="N301" s="1235">
        <f t="shared" si="128"/>
        <v>0</v>
      </c>
      <c r="P301" s="474"/>
      <c r="Q301" s="474"/>
      <c r="R301" s="474"/>
      <c r="S301" s="474"/>
      <c r="T301" s="474"/>
      <c r="U301" s="474"/>
      <c r="V301" s="474"/>
      <c r="W301" s="474"/>
    </row>
    <row r="302" spans="1:23" s="477" customFormat="1" ht="41.25" customHeight="1">
      <c r="A302" s="1021"/>
      <c r="B302" s="478">
        <v>8110</v>
      </c>
      <c r="C302" s="479">
        <v>4211</v>
      </c>
      <c r="D302" s="1168">
        <v>1</v>
      </c>
      <c r="E302" s="1168">
        <v>1</v>
      </c>
      <c r="F302" s="1168">
        <v>12</v>
      </c>
      <c r="G302" s="480" t="s">
        <v>1892</v>
      </c>
      <c r="H302" s="481"/>
      <c r="I302" s="481"/>
      <c r="J302" s="481">
        <f t="shared" si="134"/>
        <v>0</v>
      </c>
      <c r="K302" s="481"/>
      <c r="L302" s="481"/>
      <c r="M302" s="1227">
        <f t="shared" si="135"/>
        <v>0</v>
      </c>
      <c r="N302" s="1235">
        <f t="shared" si="128"/>
        <v>0</v>
      </c>
      <c r="P302" s="474"/>
      <c r="Q302" s="474"/>
      <c r="R302" s="474"/>
      <c r="S302" s="474"/>
      <c r="T302" s="474"/>
      <c r="U302" s="474"/>
      <c r="V302" s="474"/>
      <c r="W302" s="474"/>
    </row>
    <row r="303" spans="1:23" s="477" customFormat="1" ht="18">
      <c r="A303" s="1021" t="str">
        <f t="shared" si="131"/>
        <v>8110421112</v>
      </c>
      <c r="B303" s="1218">
        <v>8110</v>
      </c>
      <c r="C303" s="1219">
        <v>4211</v>
      </c>
      <c r="D303" s="1220">
        <v>1</v>
      </c>
      <c r="E303" s="1220">
        <v>2</v>
      </c>
      <c r="F303" s="1220"/>
      <c r="G303" s="1216" t="s">
        <v>1893</v>
      </c>
      <c r="H303" s="1217">
        <f>SUM(H304:H316)</f>
        <v>0</v>
      </c>
      <c r="I303" s="1217">
        <f>SUM(I304:I316)</f>
        <v>0</v>
      </c>
      <c r="J303" s="1217">
        <f t="shared" si="134"/>
        <v>0</v>
      </c>
      <c r="K303" s="1217">
        <f t="shared" ref="K303:L303" si="153">SUM(K304:K316)</f>
        <v>0</v>
      </c>
      <c r="L303" s="1217">
        <f t="shared" si="153"/>
        <v>0</v>
      </c>
      <c r="M303" s="1226">
        <f t="shared" si="135"/>
        <v>0</v>
      </c>
      <c r="N303" s="1217">
        <f t="shared" si="128"/>
        <v>0</v>
      </c>
      <c r="P303" s="474"/>
      <c r="Q303" s="474"/>
      <c r="R303" s="474"/>
      <c r="S303" s="474"/>
      <c r="T303" s="474"/>
      <c r="U303" s="474"/>
      <c r="V303" s="474"/>
      <c r="W303" s="474"/>
    </row>
    <row r="304" spans="1:23" s="477" customFormat="1" ht="20.25" customHeight="1">
      <c r="A304" s="1021" t="str">
        <f t="shared" si="131"/>
        <v>81104211121</v>
      </c>
      <c r="B304" s="478">
        <v>8110</v>
      </c>
      <c r="C304" s="479">
        <v>4211</v>
      </c>
      <c r="D304" s="1168">
        <v>1</v>
      </c>
      <c r="E304" s="1168">
        <v>2</v>
      </c>
      <c r="F304" s="1168">
        <v>1</v>
      </c>
      <c r="G304" s="480" t="s">
        <v>534</v>
      </c>
      <c r="H304" s="481"/>
      <c r="I304" s="481"/>
      <c r="J304" s="481">
        <f t="shared" si="134"/>
        <v>0</v>
      </c>
      <c r="K304" s="481"/>
      <c r="L304" s="481"/>
      <c r="M304" s="1227">
        <f t="shared" si="135"/>
        <v>0</v>
      </c>
      <c r="N304" s="1235">
        <f t="shared" si="128"/>
        <v>0</v>
      </c>
      <c r="P304" s="474"/>
      <c r="Q304" s="474"/>
      <c r="R304" s="474"/>
      <c r="S304" s="474"/>
      <c r="T304" s="474"/>
      <c r="U304" s="474"/>
      <c r="V304" s="474"/>
      <c r="W304" s="474"/>
    </row>
    <row r="305" spans="1:23" s="477" customFormat="1" ht="20.25" customHeight="1">
      <c r="A305" s="1021" t="str">
        <f t="shared" si="131"/>
        <v>81104211122</v>
      </c>
      <c r="B305" s="478">
        <v>8110</v>
      </c>
      <c r="C305" s="479">
        <v>4211</v>
      </c>
      <c r="D305" s="1168">
        <v>1</v>
      </c>
      <c r="E305" s="1168">
        <v>2</v>
      </c>
      <c r="F305" s="1168">
        <v>2</v>
      </c>
      <c r="G305" s="480" t="s">
        <v>535</v>
      </c>
      <c r="H305" s="481"/>
      <c r="I305" s="481"/>
      <c r="J305" s="481">
        <f t="shared" si="134"/>
        <v>0</v>
      </c>
      <c r="K305" s="481"/>
      <c r="L305" s="481"/>
      <c r="M305" s="1227">
        <f t="shared" si="135"/>
        <v>0</v>
      </c>
      <c r="N305" s="1235">
        <f t="shared" si="128"/>
        <v>0</v>
      </c>
      <c r="P305" s="474"/>
      <c r="Q305" s="474"/>
      <c r="R305" s="474"/>
      <c r="S305" s="474"/>
      <c r="T305" s="474"/>
      <c r="U305" s="474"/>
      <c r="V305" s="474"/>
      <c r="W305" s="474"/>
    </row>
    <row r="306" spans="1:23" s="477" customFormat="1" ht="34.5" customHeight="1">
      <c r="A306" s="1021" t="str">
        <f t="shared" si="131"/>
        <v>81104211123</v>
      </c>
      <c r="B306" s="478">
        <v>8110</v>
      </c>
      <c r="C306" s="479">
        <v>4211</v>
      </c>
      <c r="D306" s="1168">
        <v>1</v>
      </c>
      <c r="E306" s="1168">
        <v>2</v>
      </c>
      <c r="F306" s="1168">
        <v>3</v>
      </c>
      <c r="G306" s="480" t="s">
        <v>536</v>
      </c>
      <c r="H306" s="481"/>
      <c r="I306" s="481"/>
      <c r="J306" s="481">
        <f t="shared" si="134"/>
        <v>0</v>
      </c>
      <c r="K306" s="481"/>
      <c r="L306" s="481"/>
      <c r="M306" s="1227">
        <f t="shared" si="135"/>
        <v>0</v>
      </c>
      <c r="N306" s="1235">
        <f t="shared" si="128"/>
        <v>0</v>
      </c>
      <c r="P306" s="474"/>
      <c r="Q306" s="474"/>
      <c r="R306" s="474"/>
      <c r="S306" s="474"/>
      <c r="T306" s="474"/>
      <c r="U306" s="474"/>
      <c r="V306" s="474"/>
      <c r="W306" s="474"/>
    </row>
    <row r="307" spans="1:23" s="477" customFormat="1" ht="34.5" customHeight="1">
      <c r="A307" s="1021" t="str">
        <f t="shared" si="131"/>
        <v>81104211124</v>
      </c>
      <c r="B307" s="478">
        <v>8110</v>
      </c>
      <c r="C307" s="479">
        <v>4211</v>
      </c>
      <c r="D307" s="1168">
        <v>1</v>
      </c>
      <c r="E307" s="1168">
        <v>2</v>
      </c>
      <c r="F307" s="1168">
        <v>4</v>
      </c>
      <c r="G307" s="480" t="s">
        <v>1894</v>
      </c>
      <c r="H307" s="481"/>
      <c r="I307" s="481"/>
      <c r="J307" s="481">
        <f t="shared" si="134"/>
        <v>0</v>
      </c>
      <c r="K307" s="481"/>
      <c r="L307" s="481"/>
      <c r="M307" s="1227">
        <f t="shared" si="135"/>
        <v>0</v>
      </c>
      <c r="N307" s="1235">
        <f t="shared" si="128"/>
        <v>0</v>
      </c>
      <c r="P307" s="474"/>
      <c r="Q307" s="474"/>
      <c r="R307" s="474"/>
      <c r="S307" s="474"/>
      <c r="T307" s="474"/>
      <c r="U307" s="474"/>
      <c r="V307" s="474"/>
      <c r="W307" s="474"/>
    </row>
    <row r="308" spans="1:23" s="477" customFormat="1" ht="34.5" customHeight="1">
      <c r="A308" s="1021" t="str">
        <f t="shared" si="131"/>
        <v>81104211125</v>
      </c>
      <c r="B308" s="478">
        <v>8110</v>
      </c>
      <c r="C308" s="479">
        <v>4211</v>
      </c>
      <c r="D308" s="1168">
        <v>1</v>
      </c>
      <c r="E308" s="1168">
        <v>2</v>
      </c>
      <c r="F308" s="1168">
        <v>5</v>
      </c>
      <c r="G308" s="480" t="s">
        <v>23</v>
      </c>
      <c r="H308" s="481"/>
      <c r="I308" s="481"/>
      <c r="J308" s="481">
        <f t="shared" si="134"/>
        <v>0</v>
      </c>
      <c r="K308" s="481"/>
      <c r="L308" s="481"/>
      <c r="M308" s="1227">
        <f t="shared" si="135"/>
        <v>0</v>
      </c>
      <c r="N308" s="1235">
        <f t="shared" si="128"/>
        <v>0</v>
      </c>
      <c r="P308" s="474"/>
      <c r="Q308" s="474"/>
      <c r="R308" s="474"/>
      <c r="S308" s="474"/>
      <c r="T308" s="474"/>
      <c r="U308" s="474"/>
      <c r="V308" s="474"/>
      <c r="W308" s="474"/>
    </row>
    <row r="309" spans="1:23" s="477" customFormat="1" ht="34.5" customHeight="1">
      <c r="A309" s="1021" t="str">
        <f t="shared" si="131"/>
        <v>81104211126</v>
      </c>
      <c r="B309" s="478">
        <v>8110</v>
      </c>
      <c r="C309" s="479">
        <v>4211</v>
      </c>
      <c r="D309" s="1168">
        <v>1</v>
      </c>
      <c r="E309" s="1168">
        <v>2</v>
      </c>
      <c r="F309" s="1168">
        <v>6</v>
      </c>
      <c r="G309" s="480" t="s">
        <v>22</v>
      </c>
      <c r="H309" s="481"/>
      <c r="I309" s="481"/>
      <c r="J309" s="481">
        <f t="shared" si="134"/>
        <v>0</v>
      </c>
      <c r="K309" s="481"/>
      <c r="L309" s="481"/>
      <c r="M309" s="1227">
        <f t="shared" si="135"/>
        <v>0</v>
      </c>
      <c r="N309" s="1235">
        <f t="shared" si="128"/>
        <v>0</v>
      </c>
      <c r="P309" s="474"/>
      <c r="Q309" s="474"/>
      <c r="R309" s="474"/>
      <c r="S309" s="474"/>
      <c r="T309" s="474"/>
      <c r="U309" s="474"/>
      <c r="V309" s="474"/>
      <c r="W309" s="474"/>
    </row>
    <row r="310" spans="1:23" s="477" customFormat="1" ht="34.5" customHeight="1">
      <c r="A310" s="1021" t="str">
        <f t="shared" si="131"/>
        <v>81104211127</v>
      </c>
      <c r="B310" s="478">
        <v>8110</v>
      </c>
      <c r="C310" s="479">
        <v>4211</v>
      </c>
      <c r="D310" s="1168">
        <v>1</v>
      </c>
      <c r="E310" s="1168">
        <v>2</v>
      </c>
      <c r="F310" s="1168">
        <v>7</v>
      </c>
      <c r="G310" s="480" t="s">
        <v>24</v>
      </c>
      <c r="H310" s="481"/>
      <c r="I310" s="481"/>
      <c r="J310" s="481">
        <f t="shared" si="134"/>
        <v>0</v>
      </c>
      <c r="K310" s="481"/>
      <c r="L310" s="481"/>
      <c r="M310" s="1227">
        <f t="shared" si="135"/>
        <v>0</v>
      </c>
      <c r="N310" s="1235">
        <f t="shared" si="128"/>
        <v>0</v>
      </c>
      <c r="P310" s="474"/>
      <c r="Q310" s="474"/>
      <c r="R310" s="474"/>
      <c r="S310" s="474"/>
      <c r="T310" s="474"/>
      <c r="U310" s="474"/>
      <c r="V310" s="474"/>
      <c r="W310" s="474"/>
    </row>
    <row r="311" spans="1:23" s="477" customFormat="1" ht="34.5" customHeight="1">
      <c r="A311" s="1021" t="str">
        <f t="shared" si="131"/>
        <v>81104211128</v>
      </c>
      <c r="B311" s="478">
        <v>8110</v>
      </c>
      <c r="C311" s="479">
        <v>4211</v>
      </c>
      <c r="D311" s="1168">
        <v>1</v>
      </c>
      <c r="E311" s="1168">
        <v>2</v>
      </c>
      <c r="F311" s="1168">
        <v>8</v>
      </c>
      <c r="G311" s="480" t="s">
        <v>25</v>
      </c>
      <c r="H311" s="481"/>
      <c r="I311" s="481"/>
      <c r="J311" s="481">
        <f t="shared" si="134"/>
        <v>0</v>
      </c>
      <c r="K311" s="481"/>
      <c r="L311" s="481"/>
      <c r="M311" s="1227">
        <f t="shared" si="135"/>
        <v>0</v>
      </c>
      <c r="N311" s="1235">
        <f t="shared" si="128"/>
        <v>0</v>
      </c>
      <c r="P311" s="474"/>
      <c r="Q311" s="474"/>
      <c r="R311" s="474"/>
      <c r="S311" s="474"/>
      <c r="T311" s="474"/>
      <c r="U311" s="474"/>
      <c r="V311" s="474"/>
      <c r="W311" s="474"/>
    </row>
    <row r="312" spans="1:23" s="477" customFormat="1">
      <c r="A312" s="1021" t="str">
        <f t="shared" si="131"/>
        <v>81104211129</v>
      </c>
      <c r="B312" s="478">
        <v>8110</v>
      </c>
      <c r="C312" s="479">
        <v>4211</v>
      </c>
      <c r="D312" s="1168">
        <v>1</v>
      </c>
      <c r="E312" s="1168">
        <v>2</v>
      </c>
      <c r="F312" s="1168">
        <v>9</v>
      </c>
      <c r="G312" s="480" t="s">
        <v>541</v>
      </c>
      <c r="H312" s="481"/>
      <c r="I312" s="481"/>
      <c r="J312" s="481">
        <f t="shared" si="134"/>
        <v>0</v>
      </c>
      <c r="K312" s="481"/>
      <c r="L312" s="481"/>
      <c r="M312" s="1227">
        <f t="shared" si="135"/>
        <v>0</v>
      </c>
      <c r="N312" s="1235">
        <f t="shared" si="128"/>
        <v>0</v>
      </c>
      <c r="P312" s="474"/>
      <c r="Q312" s="474"/>
      <c r="R312" s="474"/>
      <c r="S312" s="474"/>
      <c r="T312" s="474"/>
      <c r="U312" s="474"/>
      <c r="V312" s="474"/>
      <c r="W312" s="474"/>
    </row>
    <row r="313" spans="1:23" s="477" customFormat="1">
      <c r="A313" s="1021" t="str">
        <f t="shared" si="131"/>
        <v>811042111210</v>
      </c>
      <c r="B313" s="478">
        <v>8110</v>
      </c>
      <c r="C313" s="479">
        <v>4211</v>
      </c>
      <c r="D313" s="1168">
        <v>1</v>
      </c>
      <c r="E313" s="1168">
        <v>2</v>
      </c>
      <c r="F313" s="1168">
        <v>10</v>
      </c>
      <c r="G313" s="480" t="s">
        <v>538</v>
      </c>
      <c r="H313" s="481"/>
      <c r="I313" s="481"/>
      <c r="J313" s="481">
        <f t="shared" si="134"/>
        <v>0</v>
      </c>
      <c r="K313" s="481"/>
      <c r="L313" s="481"/>
      <c r="M313" s="1227">
        <f t="shared" si="135"/>
        <v>0</v>
      </c>
      <c r="N313" s="1235">
        <f t="shared" si="128"/>
        <v>0</v>
      </c>
      <c r="P313" s="474"/>
      <c r="Q313" s="474"/>
      <c r="R313" s="474"/>
      <c r="S313" s="474"/>
      <c r="T313" s="474"/>
      <c r="U313" s="474"/>
      <c r="V313" s="474"/>
      <c r="W313" s="474"/>
    </row>
    <row r="314" spans="1:23" s="477" customFormat="1" ht="18">
      <c r="A314" s="1021" t="str">
        <f t="shared" si="131"/>
        <v>811042111211</v>
      </c>
      <c r="B314" s="478">
        <v>8110</v>
      </c>
      <c r="C314" s="479">
        <v>4211</v>
      </c>
      <c r="D314" s="1168">
        <v>1</v>
      </c>
      <c r="E314" s="1168">
        <v>2</v>
      </c>
      <c r="F314" s="1168">
        <v>11</v>
      </c>
      <c r="G314" s="480" t="s">
        <v>539</v>
      </c>
      <c r="H314" s="481"/>
      <c r="I314" s="481"/>
      <c r="J314" s="481">
        <f t="shared" si="134"/>
        <v>0</v>
      </c>
      <c r="K314" s="481"/>
      <c r="L314" s="481"/>
      <c r="M314" s="1227">
        <f t="shared" si="135"/>
        <v>0</v>
      </c>
      <c r="N314" s="1235">
        <f t="shared" si="128"/>
        <v>0</v>
      </c>
      <c r="P314" s="474"/>
      <c r="Q314" s="474"/>
      <c r="R314" s="474"/>
      <c r="S314" s="474"/>
      <c r="T314" s="474"/>
      <c r="U314" s="474"/>
      <c r="V314" s="474"/>
      <c r="W314" s="474"/>
    </row>
    <row r="315" spans="1:23" s="477" customFormat="1">
      <c r="A315" s="1021" t="str">
        <f t="shared" si="131"/>
        <v>811042111212</v>
      </c>
      <c r="B315" s="478">
        <v>8110</v>
      </c>
      <c r="C315" s="479">
        <v>4211</v>
      </c>
      <c r="D315" s="1168">
        <v>1</v>
      </c>
      <c r="E315" s="1168">
        <v>2</v>
      </c>
      <c r="F315" s="1168">
        <v>12</v>
      </c>
      <c r="G315" s="480" t="s">
        <v>540</v>
      </c>
      <c r="H315" s="481"/>
      <c r="I315" s="481"/>
      <c r="J315" s="481">
        <f t="shared" si="134"/>
        <v>0</v>
      </c>
      <c r="K315" s="481"/>
      <c r="L315" s="481"/>
      <c r="M315" s="1227">
        <f t="shared" si="135"/>
        <v>0</v>
      </c>
      <c r="N315" s="1235">
        <f t="shared" si="128"/>
        <v>0</v>
      </c>
      <c r="P315" s="474"/>
      <c r="Q315" s="474"/>
      <c r="R315" s="474"/>
      <c r="S315" s="474"/>
      <c r="T315" s="474"/>
      <c r="U315" s="474"/>
      <c r="V315" s="474"/>
      <c r="W315" s="474"/>
    </row>
    <row r="316" spans="1:23" s="477" customFormat="1" ht="35.25" customHeight="1">
      <c r="A316" s="1021" t="str">
        <f t="shared" si="131"/>
        <v>811042111213</v>
      </c>
      <c r="B316" s="478">
        <v>8110</v>
      </c>
      <c r="C316" s="479">
        <v>4211</v>
      </c>
      <c r="D316" s="1168">
        <v>1</v>
      </c>
      <c r="E316" s="1168">
        <v>2</v>
      </c>
      <c r="F316" s="1168">
        <v>13</v>
      </c>
      <c r="G316" s="480" t="s">
        <v>537</v>
      </c>
      <c r="H316" s="481"/>
      <c r="I316" s="481"/>
      <c r="J316" s="481">
        <f t="shared" si="134"/>
        <v>0</v>
      </c>
      <c r="K316" s="481"/>
      <c r="L316" s="481"/>
      <c r="M316" s="1227">
        <f t="shared" si="135"/>
        <v>0</v>
      </c>
      <c r="N316" s="1235">
        <f t="shared" si="128"/>
        <v>0</v>
      </c>
      <c r="P316" s="474"/>
      <c r="Q316" s="474"/>
      <c r="R316" s="474"/>
      <c r="S316" s="474"/>
      <c r="T316" s="474"/>
      <c r="U316" s="474"/>
      <c r="V316" s="474"/>
      <c r="W316" s="474"/>
    </row>
    <row r="317" spans="1:23" s="477" customFormat="1">
      <c r="A317" s="1021" t="str">
        <f t="shared" si="131"/>
        <v>81104212</v>
      </c>
      <c r="B317" s="1201">
        <v>8110</v>
      </c>
      <c r="C317" s="1202">
        <v>4212</v>
      </c>
      <c r="D317" s="1203"/>
      <c r="E317" s="1203"/>
      <c r="F317" s="1203"/>
      <c r="G317" s="1204" t="s">
        <v>1627</v>
      </c>
      <c r="H317" s="1205">
        <f>SUM(H318)</f>
        <v>0</v>
      </c>
      <c r="I317" s="1205">
        <f>SUM(I318)</f>
        <v>0</v>
      </c>
      <c r="J317" s="1205">
        <f t="shared" si="134"/>
        <v>0</v>
      </c>
      <c r="K317" s="1205">
        <f t="shared" ref="K317:L318" si="154">SUM(K318)</f>
        <v>0</v>
      </c>
      <c r="L317" s="1205">
        <f t="shared" si="154"/>
        <v>0</v>
      </c>
      <c r="M317" s="1224">
        <f t="shared" si="135"/>
        <v>0</v>
      </c>
      <c r="N317" s="1206">
        <f t="shared" si="128"/>
        <v>0</v>
      </c>
      <c r="P317" s="474"/>
      <c r="Q317" s="474"/>
      <c r="R317" s="474"/>
      <c r="S317" s="474"/>
      <c r="T317" s="474"/>
      <c r="U317" s="474"/>
      <c r="V317" s="474"/>
      <c r="W317" s="474"/>
    </row>
    <row r="318" spans="1:23" s="477" customFormat="1">
      <c r="A318" s="1021" t="str">
        <f t="shared" si="131"/>
        <v>811042121</v>
      </c>
      <c r="B318" s="1207">
        <v>8110</v>
      </c>
      <c r="C318" s="1208">
        <v>4212</v>
      </c>
      <c r="D318" s="1209">
        <v>1</v>
      </c>
      <c r="E318" s="1209"/>
      <c r="F318" s="1209"/>
      <c r="G318" s="1210" t="s">
        <v>55</v>
      </c>
      <c r="H318" s="1211">
        <f>SUM(H319)</f>
        <v>0</v>
      </c>
      <c r="I318" s="1211">
        <f>SUM(I319)</f>
        <v>0</v>
      </c>
      <c r="J318" s="1211">
        <f t="shared" si="134"/>
        <v>0</v>
      </c>
      <c r="K318" s="1211">
        <f t="shared" si="154"/>
        <v>0</v>
      </c>
      <c r="L318" s="1211">
        <f t="shared" si="154"/>
        <v>0</v>
      </c>
      <c r="M318" s="1225">
        <f t="shared" si="135"/>
        <v>0</v>
      </c>
      <c r="N318" s="1212">
        <f t="shared" si="128"/>
        <v>0</v>
      </c>
      <c r="P318" s="474"/>
      <c r="Q318" s="474"/>
      <c r="R318" s="474"/>
      <c r="S318" s="474"/>
      <c r="T318" s="474"/>
      <c r="U318" s="474"/>
      <c r="V318" s="474"/>
      <c r="W318" s="474"/>
    </row>
    <row r="319" spans="1:23" s="477" customFormat="1">
      <c r="A319" s="1021" t="str">
        <f t="shared" si="131"/>
        <v>8110421211</v>
      </c>
      <c r="B319" s="1218">
        <v>8110</v>
      </c>
      <c r="C319" s="1219">
        <v>4212</v>
      </c>
      <c r="D319" s="1220">
        <v>1</v>
      </c>
      <c r="E319" s="1220">
        <v>1</v>
      </c>
      <c r="F319" s="1220"/>
      <c r="G319" s="1216" t="s">
        <v>55</v>
      </c>
      <c r="H319" s="1217">
        <f>SUM(H320:H324)</f>
        <v>0</v>
      </c>
      <c r="I319" s="1217">
        <f>SUM(I320:I324)</f>
        <v>0</v>
      </c>
      <c r="J319" s="1217">
        <f t="shared" si="134"/>
        <v>0</v>
      </c>
      <c r="K319" s="1217">
        <f t="shared" ref="K319:L319" si="155">SUM(K320:K324)</f>
        <v>0</v>
      </c>
      <c r="L319" s="1217">
        <f t="shared" si="155"/>
        <v>0</v>
      </c>
      <c r="M319" s="1226">
        <f t="shared" si="135"/>
        <v>0</v>
      </c>
      <c r="N319" s="1234">
        <f t="shared" si="128"/>
        <v>0</v>
      </c>
      <c r="P319" s="474"/>
      <c r="Q319" s="474"/>
      <c r="R319" s="474"/>
      <c r="S319" s="474"/>
      <c r="T319" s="474"/>
      <c r="U319" s="474"/>
      <c r="V319" s="474"/>
      <c r="W319" s="474"/>
    </row>
    <row r="320" spans="1:23" s="477" customFormat="1">
      <c r="A320" s="1021" t="str">
        <f t="shared" si="131"/>
        <v>81104212111</v>
      </c>
      <c r="B320" s="478">
        <v>8110</v>
      </c>
      <c r="C320" s="479">
        <v>4212</v>
      </c>
      <c r="D320" s="1168">
        <v>1</v>
      </c>
      <c r="E320" s="1168">
        <v>1</v>
      </c>
      <c r="F320" s="1168">
        <v>1</v>
      </c>
      <c r="G320" s="480" t="s">
        <v>543</v>
      </c>
      <c r="H320" s="481"/>
      <c r="I320" s="481"/>
      <c r="J320" s="481">
        <f t="shared" si="134"/>
        <v>0</v>
      </c>
      <c r="K320" s="481"/>
      <c r="L320" s="481"/>
      <c r="M320" s="1227">
        <f t="shared" si="135"/>
        <v>0</v>
      </c>
      <c r="N320" s="1235">
        <f t="shared" si="128"/>
        <v>0</v>
      </c>
      <c r="P320" s="474"/>
      <c r="Q320" s="474"/>
      <c r="R320" s="474"/>
      <c r="S320" s="474"/>
      <c r="T320" s="474"/>
      <c r="U320" s="474"/>
      <c r="V320" s="474"/>
      <c r="W320" s="474"/>
    </row>
    <row r="321" spans="1:23" s="477" customFormat="1" ht="20.25" customHeight="1">
      <c r="A321" s="1021" t="str">
        <f t="shared" si="131"/>
        <v>81104212112</v>
      </c>
      <c r="B321" s="478">
        <v>8110</v>
      </c>
      <c r="C321" s="479">
        <v>4212</v>
      </c>
      <c r="D321" s="1168">
        <v>1</v>
      </c>
      <c r="E321" s="1168">
        <v>1</v>
      </c>
      <c r="F321" s="1168">
        <v>2</v>
      </c>
      <c r="G321" s="480" t="s">
        <v>544</v>
      </c>
      <c r="H321" s="481"/>
      <c r="I321" s="481"/>
      <c r="J321" s="481">
        <f t="shared" si="134"/>
        <v>0</v>
      </c>
      <c r="K321" s="481"/>
      <c r="L321" s="481"/>
      <c r="M321" s="1227">
        <f t="shared" si="135"/>
        <v>0</v>
      </c>
      <c r="N321" s="1235">
        <f t="shared" si="128"/>
        <v>0</v>
      </c>
      <c r="P321" s="474"/>
      <c r="Q321" s="474"/>
      <c r="R321" s="474"/>
      <c r="S321" s="474"/>
      <c r="T321" s="474"/>
      <c r="U321" s="474"/>
      <c r="V321" s="474"/>
      <c r="W321" s="474"/>
    </row>
    <row r="322" spans="1:23" s="477" customFormat="1">
      <c r="A322" s="1021" t="str">
        <f t="shared" si="131"/>
        <v>81104212113</v>
      </c>
      <c r="B322" s="478">
        <v>8110</v>
      </c>
      <c r="C322" s="479">
        <v>4212</v>
      </c>
      <c r="D322" s="1168">
        <v>1</v>
      </c>
      <c r="E322" s="1168">
        <v>1</v>
      </c>
      <c r="F322" s="1168">
        <v>3</v>
      </c>
      <c r="G322" s="480" t="s">
        <v>545</v>
      </c>
      <c r="H322" s="481"/>
      <c r="I322" s="481"/>
      <c r="J322" s="481">
        <f t="shared" si="134"/>
        <v>0</v>
      </c>
      <c r="K322" s="481"/>
      <c r="L322" s="481"/>
      <c r="M322" s="1227">
        <f t="shared" si="135"/>
        <v>0</v>
      </c>
      <c r="N322" s="1235">
        <f t="shared" si="128"/>
        <v>0</v>
      </c>
      <c r="P322" s="474"/>
      <c r="Q322" s="474"/>
      <c r="R322" s="474"/>
      <c r="S322" s="474"/>
      <c r="T322" s="474"/>
      <c r="U322" s="474"/>
      <c r="V322" s="474"/>
      <c r="W322" s="474"/>
    </row>
    <row r="323" spans="1:23" s="477" customFormat="1">
      <c r="A323" s="1021" t="str">
        <f t="shared" si="131"/>
        <v>81104212114</v>
      </c>
      <c r="B323" s="478">
        <v>8110</v>
      </c>
      <c r="C323" s="479">
        <v>4212</v>
      </c>
      <c r="D323" s="1168">
        <v>1</v>
      </c>
      <c r="E323" s="1168">
        <v>1</v>
      </c>
      <c r="F323" s="1168">
        <v>4</v>
      </c>
      <c r="G323" s="480" t="s">
        <v>546</v>
      </c>
      <c r="H323" s="481"/>
      <c r="I323" s="481"/>
      <c r="J323" s="481">
        <f t="shared" si="134"/>
        <v>0</v>
      </c>
      <c r="K323" s="481"/>
      <c r="L323" s="481"/>
      <c r="M323" s="1227">
        <f t="shared" si="135"/>
        <v>0</v>
      </c>
      <c r="N323" s="1235">
        <f t="shared" si="128"/>
        <v>0</v>
      </c>
      <c r="P323" s="474"/>
      <c r="Q323" s="474"/>
      <c r="R323" s="474"/>
      <c r="S323" s="474"/>
      <c r="T323" s="474"/>
      <c r="U323" s="474"/>
      <c r="V323" s="474"/>
      <c r="W323" s="474"/>
    </row>
    <row r="324" spans="1:23" s="477" customFormat="1">
      <c r="A324" s="1021" t="str">
        <f t="shared" si="131"/>
        <v>81104212115</v>
      </c>
      <c r="B324" s="478">
        <v>8110</v>
      </c>
      <c r="C324" s="479">
        <v>4212</v>
      </c>
      <c r="D324" s="1168">
        <v>1</v>
      </c>
      <c r="E324" s="1168">
        <v>1</v>
      </c>
      <c r="F324" s="1168">
        <v>5</v>
      </c>
      <c r="G324" s="480" t="s">
        <v>568</v>
      </c>
      <c r="H324" s="481"/>
      <c r="I324" s="481"/>
      <c r="J324" s="481">
        <f t="shared" si="134"/>
        <v>0</v>
      </c>
      <c r="K324" s="481"/>
      <c r="L324" s="481"/>
      <c r="M324" s="1227">
        <f t="shared" si="135"/>
        <v>0</v>
      </c>
      <c r="N324" s="1235">
        <f t="shared" si="128"/>
        <v>0</v>
      </c>
      <c r="P324" s="474"/>
      <c r="Q324" s="474"/>
      <c r="R324" s="474"/>
      <c r="S324" s="474"/>
      <c r="T324" s="474"/>
      <c r="U324" s="474"/>
      <c r="V324" s="474"/>
      <c r="W324" s="474"/>
    </row>
    <row r="325" spans="1:23" s="477" customFormat="1">
      <c r="A325" s="1021" t="str">
        <f t="shared" si="131"/>
        <v>81104213</v>
      </c>
      <c r="B325" s="1201">
        <v>8110</v>
      </c>
      <c r="C325" s="1202">
        <v>4213</v>
      </c>
      <c r="D325" s="1203"/>
      <c r="E325" s="1203"/>
      <c r="F325" s="1203"/>
      <c r="G325" s="1204" t="s">
        <v>56</v>
      </c>
      <c r="H325" s="1205">
        <f>+H326</f>
        <v>0</v>
      </c>
      <c r="I325" s="1205">
        <f>+I326</f>
        <v>0</v>
      </c>
      <c r="J325" s="1205">
        <f t="shared" si="134"/>
        <v>0</v>
      </c>
      <c r="K325" s="1205">
        <f t="shared" ref="K325:L326" si="156">+K326</f>
        <v>0</v>
      </c>
      <c r="L325" s="1205">
        <f t="shared" si="156"/>
        <v>0</v>
      </c>
      <c r="M325" s="1224">
        <f t="shared" si="135"/>
        <v>0</v>
      </c>
      <c r="N325" s="1206">
        <f t="shared" si="128"/>
        <v>0</v>
      </c>
      <c r="P325" s="474"/>
      <c r="Q325" s="474"/>
      <c r="R325" s="474"/>
      <c r="S325" s="474"/>
      <c r="T325" s="474"/>
      <c r="U325" s="474"/>
      <c r="V325" s="474"/>
      <c r="W325" s="474"/>
    </row>
    <row r="326" spans="1:23" s="477" customFormat="1">
      <c r="A326" s="1021" t="str">
        <f t="shared" si="131"/>
        <v>811042131</v>
      </c>
      <c r="B326" s="1207">
        <v>8110</v>
      </c>
      <c r="C326" s="1208">
        <v>4213</v>
      </c>
      <c r="D326" s="1209">
        <v>1</v>
      </c>
      <c r="E326" s="1209"/>
      <c r="F326" s="1209"/>
      <c r="G326" s="1210" t="s">
        <v>56</v>
      </c>
      <c r="H326" s="1211">
        <f>+H327</f>
        <v>0</v>
      </c>
      <c r="I326" s="1211">
        <f>+I327</f>
        <v>0</v>
      </c>
      <c r="J326" s="1211">
        <f t="shared" si="134"/>
        <v>0</v>
      </c>
      <c r="K326" s="1211">
        <f t="shared" si="156"/>
        <v>0</v>
      </c>
      <c r="L326" s="1211">
        <f t="shared" si="156"/>
        <v>0</v>
      </c>
      <c r="M326" s="1225">
        <f t="shared" si="135"/>
        <v>0</v>
      </c>
      <c r="N326" s="1212">
        <f t="shared" si="128"/>
        <v>0</v>
      </c>
      <c r="P326" s="474"/>
      <c r="Q326" s="474"/>
      <c r="R326" s="474"/>
      <c r="S326" s="474"/>
      <c r="T326" s="474"/>
      <c r="U326" s="474"/>
      <c r="V326" s="474"/>
      <c r="W326" s="474"/>
    </row>
    <row r="327" spans="1:23" s="477" customFormat="1">
      <c r="A327" s="1021" t="str">
        <f t="shared" si="131"/>
        <v>8110421311</v>
      </c>
      <c r="B327" s="1218">
        <v>8110</v>
      </c>
      <c r="C327" s="1219">
        <v>4213</v>
      </c>
      <c r="D327" s="1220">
        <v>1</v>
      </c>
      <c r="E327" s="1220">
        <v>1</v>
      </c>
      <c r="F327" s="1220"/>
      <c r="G327" s="1216" t="s">
        <v>56</v>
      </c>
      <c r="H327" s="1217">
        <f>SUM(H328)</f>
        <v>0</v>
      </c>
      <c r="I327" s="1217">
        <f>SUM(I328)</f>
        <v>0</v>
      </c>
      <c r="J327" s="1217">
        <f t="shared" si="134"/>
        <v>0</v>
      </c>
      <c r="K327" s="1217">
        <f t="shared" ref="K327:L327" si="157">SUM(K328)</f>
        <v>0</v>
      </c>
      <c r="L327" s="1217">
        <f t="shared" si="157"/>
        <v>0</v>
      </c>
      <c r="M327" s="1226">
        <f t="shared" si="135"/>
        <v>0</v>
      </c>
      <c r="N327" s="1234">
        <f t="shared" si="128"/>
        <v>0</v>
      </c>
      <c r="P327" s="474"/>
      <c r="Q327" s="474"/>
      <c r="R327" s="474"/>
      <c r="S327" s="474"/>
      <c r="T327" s="474"/>
      <c r="U327" s="474"/>
      <c r="V327" s="474"/>
      <c r="W327" s="474"/>
    </row>
    <row r="328" spans="1:23" s="477" customFormat="1">
      <c r="A328" s="1021" t="str">
        <f t="shared" si="131"/>
        <v>81104213111</v>
      </c>
      <c r="B328" s="478">
        <v>8110</v>
      </c>
      <c r="C328" s="479">
        <v>4213</v>
      </c>
      <c r="D328" s="1168">
        <v>1</v>
      </c>
      <c r="E328" s="1168">
        <v>1</v>
      </c>
      <c r="F328" s="1168">
        <v>1</v>
      </c>
      <c r="G328" s="480" t="s">
        <v>56</v>
      </c>
      <c r="H328" s="481"/>
      <c r="I328" s="481"/>
      <c r="J328" s="481">
        <f t="shared" si="134"/>
        <v>0</v>
      </c>
      <c r="K328" s="481"/>
      <c r="L328" s="481"/>
      <c r="M328" s="1227">
        <f t="shared" si="135"/>
        <v>0</v>
      </c>
      <c r="N328" s="1235">
        <f t="shared" si="128"/>
        <v>0</v>
      </c>
      <c r="P328" s="474"/>
      <c r="Q328" s="474"/>
      <c r="R328" s="474"/>
      <c r="S328" s="474"/>
      <c r="T328" s="474"/>
      <c r="U328" s="474"/>
      <c r="V328" s="474"/>
      <c r="W328" s="474"/>
    </row>
    <row r="329" spans="1:23" s="477" customFormat="1">
      <c r="A329" s="1021" t="str">
        <f t="shared" si="131"/>
        <v>81104214</v>
      </c>
      <c r="B329" s="1201">
        <v>8110</v>
      </c>
      <c r="C329" s="1202">
        <v>4214</v>
      </c>
      <c r="D329" s="1203"/>
      <c r="E329" s="1203"/>
      <c r="F329" s="1203"/>
      <c r="G329" s="1204" t="s">
        <v>493</v>
      </c>
      <c r="H329" s="1205">
        <f>+H330</f>
        <v>0</v>
      </c>
      <c r="I329" s="1205">
        <f>+I330</f>
        <v>0</v>
      </c>
      <c r="J329" s="1205">
        <f t="shared" si="134"/>
        <v>0</v>
      </c>
      <c r="K329" s="1205">
        <f t="shared" ref="K329:L330" si="158">+K330</f>
        <v>0</v>
      </c>
      <c r="L329" s="1205">
        <f t="shared" si="158"/>
        <v>0</v>
      </c>
      <c r="M329" s="1224">
        <f t="shared" si="135"/>
        <v>0</v>
      </c>
      <c r="N329" s="1206">
        <f t="shared" si="128"/>
        <v>0</v>
      </c>
      <c r="P329" s="474"/>
      <c r="Q329" s="474"/>
      <c r="R329" s="474"/>
      <c r="S329" s="474"/>
      <c r="T329" s="474"/>
      <c r="U329" s="474"/>
      <c r="V329" s="474"/>
      <c r="W329" s="474"/>
    </row>
    <row r="330" spans="1:23" s="477" customFormat="1">
      <c r="A330" s="1021" t="str">
        <f t="shared" si="131"/>
        <v>811042141</v>
      </c>
      <c r="B330" s="1207">
        <v>8110</v>
      </c>
      <c r="C330" s="1208">
        <v>4214</v>
      </c>
      <c r="D330" s="1209">
        <v>1</v>
      </c>
      <c r="E330" s="1209"/>
      <c r="F330" s="1209"/>
      <c r="G330" s="1210" t="s">
        <v>493</v>
      </c>
      <c r="H330" s="1211">
        <f>+H331</f>
        <v>0</v>
      </c>
      <c r="I330" s="1211">
        <f>+I331</f>
        <v>0</v>
      </c>
      <c r="J330" s="1211">
        <f t="shared" si="134"/>
        <v>0</v>
      </c>
      <c r="K330" s="1211">
        <f t="shared" si="158"/>
        <v>0</v>
      </c>
      <c r="L330" s="1211">
        <f t="shared" si="158"/>
        <v>0</v>
      </c>
      <c r="M330" s="1225">
        <f t="shared" si="135"/>
        <v>0</v>
      </c>
      <c r="N330" s="1212">
        <f t="shared" si="128"/>
        <v>0</v>
      </c>
      <c r="P330" s="474"/>
      <c r="Q330" s="474"/>
      <c r="R330" s="474"/>
      <c r="S330" s="474"/>
      <c r="T330" s="474"/>
      <c r="U330" s="474"/>
      <c r="V330" s="474"/>
      <c r="W330" s="474"/>
    </row>
    <row r="331" spans="1:23" s="477" customFormat="1">
      <c r="A331" s="1021" t="str">
        <f t="shared" si="131"/>
        <v>8110421411</v>
      </c>
      <c r="B331" s="1218">
        <v>8110</v>
      </c>
      <c r="C331" s="1219">
        <v>4214</v>
      </c>
      <c r="D331" s="1220">
        <v>1</v>
      </c>
      <c r="E331" s="1220">
        <v>1</v>
      </c>
      <c r="F331" s="1220"/>
      <c r="G331" s="1216" t="s">
        <v>493</v>
      </c>
      <c r="H331" s="1217">
        <f>SUM(H332:H333)</f>
        <v>0</v>
      </c>
      <c r="I331" s="1217">
        <f>SUM(I332:I333)</f>
        <v>0</v>
      </c>
      <c r="J331" s="1217">
        <f t="shared" si="134"/>
        <v>0</v>
      </c>
      <c r="K331" s="1217">
        <f t="shared" ref="K331:L331" si="159">SUM(K332:K333)</f>
        <v>0</v>
      </c>
      <c r="L331" s="1217">
        <f t="shared" si="159"/>
        <v>0</v>
      </c>
      <c r="M331" s="1226">
        <f t="shared" si="135"/>
        <v>0</v>
      </c>
      <c r="N331" s="1234">
        <f t="shared" si="128"/>
        <v>0</v>
      </c>
      <c r="P331" s="474"/>
      <c r="Q331" s="474"/>
      <c r="R331" s="474"/>
      <c r="S331" s="474"/>
      <c r="T331" s="474"/>
      <c r="U331" s="474"/>
      <c r="V331" s="474"/>
      <c r="W331" s="474"/>
    </row>
    <row r="332" spans="1:23" s="477" customFormat="1">
      <c r="A332" s="1021" t="str">
        <f t="shared" ref="A332" si="160">B332&amp;C332&amp;D332&amp;E332&amp;F332</f>
        <v>81104214111</v>
      </c>
      <c r="B332" s="478">
        <v>8110</v>
      </c>
      <c r="C332" s="479">
        <v>4214</v>
      </c>
      <c r="D332" s="1168">
        <v>1</v>
      </c>
      <c r="E332" s="1168">
        <v>1</v>
      </c>
      <c r="F332" s="1168">
        <v>1</v>
      </c>
      <c r="G332" s="480" t="s">
        <v>1895</v>
      </c>
      <c r="H332" s="481"/>
      <c r="I332" s="481"/>
      <c r="J332" s="481">
        <f t="shared" si="134"/>
        <v>0</v>
      </c>
      <c r="K332" s="481"/>
      <c r="L332" s="481"/>
      <c r="M332" s="1227">
        <f t="shared" si="135"/>
        <v>0</v>
      </c>
      <c r="N332" s="1235">
        <f t="shared" si="128"/>
        <v>0</v>
      </c>
      <c r="P332" s="474"/>
      <c r="Q332" s="474"/>
      <c r="R332" s="474"/>
      <c r="S332" s="474"/>
      <c r="T332" s="474"/>
      <c r="U332" s="474"/>
      <c r="V332" s="474"/>
      <c r="W332" s="474"/>
    </row>
    <row r="333" spans="1:23" s="477" customFormat="1">
      <c r="A333" s="1021" t="str">
        <f t="shared" si="131"/>
        <v>81104214112</v>
      </c>
      <c r="B333" s="478">
        <v>8110</v>
      </c>
      <c r="C333" s="479">
        <v>4214</v>
      </c>
      <c r="D333" s="1168">
        <v>1</v>
      </c>
      <c r="E333" s="1168">
        <v>1</v>
      </c>
      <c r="F333" s="1168">
        <v>2</v>
      </c>
      <c r="G333" s="480" t="s">
        <v>1896</v>
      </c>
      <c r="H333" s="481"/>
      <c r="I333" s="481"/>
      <c r="J333" s="481">
        <f t="shared" si="134"/>
        <v>0</v>
      </c>
      <c r="K333" s="481"/>
      <c r="L333" s="481"/>
      <c r="M333" s="1227">
        <f t="shared" si="135"/>
        <v>0</v>
      </c>
      <c r="N333" s="1235">
        <f>L333-J333</f>
        <v>0</v>
      </c>
      <c r="P333" s="474"/>
      <c r="Q333" s="474"/>
      <c r="R333" s="474"/>
      <c r="S333" s="474"/>
      <c r="T333" s="474"/>
      <c r="U333" s="474"/>
      <c r="V333" s="474"/>
      <c r="W333" s="474"/>
    </row>
    <row r="334" spans="1:23" s="477" customFormat="1">
      <c r="A334" s="1021" t="str">
        <f t="shared" si="131"/>
        <v>81104215</v>
      </c>
      <c r="B334" s="1201">
        <v>8110</v>
      </c>
      <c r="C334" s="1202">
        <v>4215</v>
      </c>
      <c r="D334" s="1203"/>
      <c r="E334" s="1203"/>
      <c r="F334" s="1203"/>
      <c r="G334" s="1204" t="s">
        <v>1628</v>
      </c>
      <c r="H334" s="1205">
        <f>+H335</f>
        <v>0</v>
      </c>
      <c r="I334" s="1205">
        <f>+I335</f>
        <v>0</v>
      </c>
      <c r="J334" s="1205">
        <f t="shared" ref="J334:J397" si="161">H334+I334</f>
        <v>0</v>
      </c>
      <c r="K334" s="1205">
        <f t="shared" ref="K334:L335" si="162">+K335</f>
        <v>0</v>
      </c>
      <c r="L334" s="1205">
        <f t="shared" si="162"/>
        <v>0</v>
      </c>
      <c r="M334" s="1224">
        <f t="shared" ref="M334:M397" si="163">IFERROR(L334/J334*100,0)</f>
        <v>0</v>
      </c>
      <c r="N334" s="1206">
        <f t="shared" si="128"/>
        <v>0</v>
      </c>
      <c r="P334" s="474"/>
      <c r="Q334" s="474"/>
      <c r="R334" s="474"/>
      <c r="S334" s="474"/>
      <c r="T334" s="474"/>
      <c r="U334" s="474"/>
      <c r="V334" s="474"/>
      <c r="W334" s="474"/>
    </row>
    <row r="335" spans="1:23" s="477" customFormat="1">
      <c r="A335" s="1021" t="str">
        <f t="shared" si="131"/>
        <v>811042151</v>
      </c>
      <c r="B335" s="1207">
        <v>8110</v>
      </c>
      <c r="C335" s="1208">
        <v>4215</v>
      </c>
      <c r="D335" s="1209">
        <v>1</v>
      </c>
      <c r="E335" s="1209"/>
      <c r="F335" s="1209"/>
      <c r="G335" s="1210" t="s">
        <v>1628</v>
      </c>
      <c r="H335" s="1211">
        <f>+H336</f>
        <v>0</v>
      </c>
      <c r="I335" s="1211">
        <f>+I336</f>
        <v>0</v>
      </c>
      <c r="J335" s="1211">
        <f t="shared" si="161"/>
        <v>0</v>
      </c>
      <c r="K335" s="1211">
        <f t="shared" si="162"/>
        <v>0</v>
      </c>
      <c r="L335" s="1211">
        <f t="shared" si="162"/>
        <v>0</v>
      </c>
      <c r="M335" s="1225">
        <f t="shared" si="163"/>
        <v>0</v>
      </c>
      <c r="N335" s="1212">
        <f t="shared" si="128"/>
        <v>0</v>
      </c>
      <c r="P335" s="474"/>
      <c r="Q335" s="474"/>
      <c r="R335" s="474"/>
      <c r="S335" s="474"/>
      <c r="T335" s="474"/>
      <c r="U335" s="474"/>
      <c r="V335" s="474"/>
      <c r="W335" s="474"/>
    </row>
    <row r="336" spans="1:23" s="477" customFormat="1">
      <c r="A336" s="1021" t="str">
        <f t="shared" ref="A336:A400" si="164">B336&amp;C336&amp;D336&amp;E336&amp;F336</f>
        <v>8110421511</v>
      </c>
      <c r="B336" s="1218">
        <v>8110</v>
      </c>
      <c r="C336" s="1219">
        <v>4215</v>
      </c>
      <c r="D336" s="1220">
        <v>1</v>
      </c>
      <c r="E336" s="1220">
        <v>1</v>
      </c>
      <c r="F336" s="1220"/>
      <c r="G336" s="1216" t="s">
        <v>1628</v>
      </c>
      <c r="H336" s="1217">
        <f>SUM(H337:H358)</f>
        <v>0</v>
      </c>
      <c r="I336" s="1217">
        <f>SUM(I337:I358)</f>
        <v>0</v>
      </c>
      <c r="J336" s="1217">
        <f t="shared" si="161"/>
        <v>0</v>
      </c>
      <c r="K336" s="1217">
        <f t="shared" ref="K336:L336" si="165">SUM(K337:K358)</f>
        <v>0</v>
      </c>
      <c r="L336" s="1217">
        <f t="shared" si="165"/>
        <v>0</v>
      </c>
      <c r="M336" s="1226">
        <f t="shared" si="163"/>
        <v>0</v>
      </c>
      <c r="N336" s="1234">
        <f t="shared" si="128"/>
        <v>0</v>
      </c>
      <c r="P336" s="474"/>
      <c r="Q336" s="474"/>
      <c r="R336" s="474"/>
      <c r="S336" s="474"/>
      <c r="T336" s="474"/>
      <c r="U336" s="474"/>
      <c r="V336" s="474"/>
      <c r="W336" s="474"/>
    </row>
    <row r="337" spans="1:23" s="477" customFormat="1">
      <c r="A337" s="1021" t="str">
        <f t="shared" si="164"/>
        <v>81104215111</v>
      </c>
      <c r="B337" s="478">
        <v>8110</v>
      </c>
      <c r="C337" s="479">
        <v>4215</v>
      </c>
      <c r="D337" s="1168">
        <v>1</v>
      </c>
      <c r="E337" s="1168">
        <v>1</v>
      </c>
      <c r="F337" s="1168">
        <v>1</v>
      </c>
      <c r="G337" s="480" t="s">
        <v>547</v>
      </c>
      <c r="H337" s="481"/>
      <c r="I337" s="481"/>
      <c r="J337" s="481">
        <f t="shared" si="161"/>
        <v>0</v>
      </c>
      <c r="K337" s="481"/>
      <c r="L337" s="481"/>
      <c r="M337" s="1227">
        <f t="shared" si="163"/>
        <v>0</v>
      </c>
      <c r="N337" s="1235">
        <f t="shared" si="128"/>
        <v>0</v>
      </c>
      <c r="P337" s="474"/>
      <c r="Q337" s="474"/>
      <c r="R337" s="474"/>
      <c r="S337" s="474"/>
      <c r="T337" s="474"/>
      <c r="U337" s="474"/>
      <c r="V337" s="474"/>
      <c r="W337" s="474"/>
    </row>
    <row r="338" spans="1:23" s="477" customFormat="1">
      <c r="A338" s="1021" t="str">
        <f t="shared" si="164"/>
        <v>81104215112</v>
      </c>
      <c r="B338" s="478">
        <v>8110</v>
      </c>
      <c r="C338" s="479">
        <v>4215</v>
      </c>
      <c r="D338" s="1168">
        <v>1</v>
      </c>
      <c r="E338" s="1168">
        <v>1</v>
      </c>
      <c r="F338" s="1168">
        <v>2</v>
      </c>
      <c r="G338" s="480" t="s">
        <v>548</v>
      </c>
      <c r="H338" s="481"/>
      <c r="I338" s="481"/>
      <c r="J338" s="481">
        <f t="shared" si="161"/>
        <v>0</v>
      </c>
      <c r="K338" s="481"/>
      <c r="L338" s="481"/>
      <c r="M338" s="1227">
        <f t="shared" si="163"/>
        <v>0</v>
      </c>
      <c r="N338" s="1235">
        <f t="shared" si="128"/>
        <v>0</v>
      </c>
      <c r="P338" s="474"/>
      <c r="Q338" s="474"/>
      <c r="R338" s="474"/>
      <c r="S338" s="474"/>
      <c r="T338" s="474"/>
      <c r="U338" s="474"/>
      <c r="V338" s="474"/>
      <c r="W338" s="474"/>
    </row>
    <row r="339" spans="1:23" s="477" customFormat="1">
      <c r="A339" s="1021" t="str">
        <f t="shared" si="164"/>
        <v>81104215113</v>
      </c>
      <c r="B339" s="478">
        <v>8110</v>
      </c>
      <c r="C339" s="479">
        <v>4215</v>
      </c>
      <c r="D339" s="1168">
        <v>1</v>
      </c>
      <c r="E339" s="1168">
        <v>1</v>
      </c>
      <c r="F339" s="1168">
        <v>3</v>
      </c>
      <c r="G339" s="480" t="s">
        <v>549</v>
      </c>
      <c r="H339" s="481"/>
      <c r="I339" s="481"/>
      <c r="J339" s="481">
        <f t="shared" si="161"/>
        <v>0</v>
      </c>
      <c r="K339" s="481"/>
      <c r="L339" s="481"/>
      <c r="M339" s="1227">
        <f t="shared" si="163"/>
        <v>0</v>
      </c>
      <c r="N339" s="1235">
        <f t="shared" si="128"/>
        <v>0</v>
      </c>
      <c r="P339" s="474"/>
      <c r="Q339" s="474"/>
      <c r="R339" s="474"/>
      <c r="S339" s="474"/>
      <c r="T339" s="474"/>
      <c r="U339" s="474"/>
      <c r="V339" s="474"/>
      <c r="W339" s="474"/>
    </row>
    <row r="340" spans="1:23" s="477" customFormat="1">
      <c r="A340" s="1021" t="str">
        <f t="shared" si="164"/>
        <v>81104215114</v>
      </c>
      <c r="B340" s="478">
        <v>8110</v>
      </c>
      <c r="C340" s="479">
        <v>4215</v>
      </c>
      <c r="D340" s="1168">
        <v>1</v>
      </c>
      <c r="E340" s="1168">
        <v>1</v>
      </c>
      <c r="F340" s="1168">
        <v>4</v>
      </c>
      <c r="G340" s="480" t="s">
        <v>550</v>
      </c>
      <c r="H340" s="481"/>
      <c r="I340" s="481"/>
      <c r="J340" s="481">
        <f t="shared" si="161"/>
        <v>0</v>
      </c>
      <c r="K340" s="481"/>
      <c r="L340" s="481"/>
      <c r="M340" s="1227">
        <f t="shared" si="163"/>
        <v>0</v>
      </c>
      <c r="N340" s="1235">
        <f t="shared" si="128"/>
        <v>0</v>
      </c>
      <c r="P340" s="474"/>
      <c r="Q340" s="474"/>
      <c r="R340" s="474"/>
      <c r="S340" s="474"/>
      <c r="T340" s="474"/>
      <c r="U340" s="474"/>
      <c r="V340" s="474"/>
      <c r="W340" s="474"/>
    </row>
    <row r="341" spans="1:23" s="477" customFormat="1">
      <c r="A341" s="1021" t="str">
        <f t="shared" si="164"/>
        <v>81104215115</v>
      </c>
      <c r="B341" s="478">
        <v>8110</v>
      </c>
      <c r="C341" s="479">
        <v>4215</v>
      </c>
      <c r="D341" s="1168">
        <v>1</v>
      </c>
      <c r="E341" s="1168">
        <v>1</v>
      </c>
      <c r="F341" s="1168">
        <v>5</v>
      </c>
      <c r="G341" s="480" t="s">
        <v>551</v>
      </c>
      <c r="H341" s="481"/>
      <c r="I341" s="481"/>
      <c r="J341" s="481">
        <f t="shared" si="161"/>
        <v>0</v>
      </c>
      <c r="K341" s="481"/>
      <c r="L341" s="481"/>
      <c r="M341" s="1227">
        <f t="shared" si="163"/>
        <v>0</v>
      </c>
      <c r="N341" s="1235">
        <f t="shared" si="128"/>
        <v>0</v>
      </c>
      <c r="P341" s="474"/>
      <c r="Q341" s="474"/>
      <c r="R341" s="474"/>
      <c r="S341" s="474"/>
      <c r="T341" s="474"/>
      <c r="U341" s="474"/>
      <c r="V341" s="474"/>
      <c r="W341" s="474"/>
    </row>
    <row r="342" spans="1:23" s="477" customFormat="1">
      <c r="A342" s="1021" t="str">
        <f t="shared" si="164"/>
        <v>81104215116</v>
      </c>
      <c r="B342" s="478">
        <v>8110</v>
      </c>
      <c r="C342" s="479">
        <v>4215</v>
      </c>
      <c r="D342" s="1168">
        <v>1</v>
      </c>
      <c r="E342" s="1168">
        <v>1</v>
      </c>
      <c r="F342" s="1168">
        <v>6</v>
      </c>
      <c r="G342" s="480" t="s">
        <v>552</v>
      </c>
      <c r="H342" s="481"/>
      <c r="I342" s="481"/>
      <c r="J342" s="481">
        <f t="shared" si="161"/>
        <v>0</v>
      </c>
      <c r="K342" s="481"/>
      <c r="L342" s="481"/>
      <c r="M342" s="1227">
        <f t="shared" si="163"/>
        <v>0</v>
      </c>
      <c r="N342" s="1235">
        <f t="shared" si="128"/>
        <v>0</v>
      </c>
      <c r="P342" s="474"/>
      <c r="Q342" s="474"/>
      <c r="R342" s="474"/>
      <c r="S342" s="474"/>
      <c r="T342" s="474"/>
      <c r="U342" s="474"/>
      <c r="V342" s="474"/>
      <c r="W342" s="474"/>
    </row>
    <row r="343" spans="1:23" s="477" customFormat="1" ht="18">
      <c r="A343" s="1021" t="str">
        <f t="shared" si="164"/>
        <v>81104215117</v>
      </c>
      <c r="B343" s="478">
        <v>8110</v>
      </c>
      <c r="C343" s="479">
        <v>4215</v>
      </c>
      <c r="D343" s="1168">
        <v>1</v>
      </c>
      <c r="E343" s="1168">
        <v>1</v>
      </c>
      <c r="F343" s="1168">
        <v>7</v>
      </c>
      <c r="G343" s="480" t="s">
        <v>1897</v>
      </c>
      <c r="H343" s="481"/>
      <c r="I343" s="481"/>
      <c r="J343" s="481">
        <f t="shared" si="161"/>
        <v>0</v>
      </c>
      <c r="K343" s="481"/>
      <c r="L343" s="481"/>
      <c r="M343" s="1227">
        <f t="shared" si="163"/>
        <v>0</v>
      </c>
      <c r="N343" s="1235">
        <f t="shared" si="128"/>
        <v>0</v>
      </c>
      <c r="P343" s="474"/>
      <c r="Q343" s="474"/>
      <c r="R343" s="474"/>
      <c r="S343" s="474"/>
      <c r="T343" s="474"/>
      <c r="U343" s="474"/>
      <c r="V343" s="474"/>
      <c r="W343" s="474"/>
    </row>
    <row r="344" spans="1:23" s="477" customFormat="1">
      <c r="A344" s="1021" t="str">
        <f t="shared" si="164"/>
        <v>81104215118</v>
      </c>
      <c r="B344" s="478">
        <v>8110</v>
      </c>
      <c r="C344" s="479">
        <v>4215</v>
      </c>
      <c r="D344" s="1168">
        <v>1</v>
      </c>
      <c r="E344" s="1168">
        <v>1</v>
      </c>
      <c r="F344" s="1168">
        <v>8</v>
      </c>
      <c r="G344" s="480" t="s">
        <v>553</v>
      </c>
      <c r="H344" s="481"/>
      <c r="I344" s="481"/>
      <c r="J344" s="481">
        <f t="shared" si="161"/>
        <v>0</v>
      </c>
      <c r="K344" s="481"/>
      <c r="L344" s="481"/>
      <c r="M344" s="1227">
        <f t="shared" si="163"/>
        <v>0</v>
      </c>
      <c r="N344" s="1235">
        <f t="shared" si="128"/>
        <v>0</v>
      </c>
      <c r="P344" s="474"/>
      <c r="Q344" s="474"/>
      <c r="R344" s="474"/>
      <c r="S344" s="474"/>
      <c r="T344" s="474"/>
      <c r="U344" s="474"/>
      <c r="V344" s="474"/>
      <c r="W344" s="474"/>
    </row>
    <row r="345" spans="1:23" s="477" customFormat="1">
      <c r="A345" s="1021" t="str">
        <f t="shared" si="164"/>
        <v>81104215119</v>
      </c>
      <c r="B345" s="478">
        <v>8110</v>
      </c>
      <c r="C345" s="479">
        <v>4215</v>
      </c>
      <c r="D345" s="1168">
        <v>1</v>
      </c>
      <c r="E345" s="1168">
        <v>1</v>
      </c>
      <c r="F345" s="1168">
        <v>9</v>
      </c>
      <c r="G345" s="480" t="s">
        <v>554</v>
      </c>
      <c r="H345" s="481"/>
      <c r="I345" s="481"/>
      <c r="J345" s="481">
        <f t="shared" si="161"/>
        <v>0</v>
      </c>
      <c r="K345" s="481"/>
      <c r="L345" s="481"/>
      <c r="M345" s="1227">
        <f t="shared" si="163"/>
        <v>0</v>
      </c>
      <c r="N345" s="1235">
        <f t="shared" si="128"/>
        <v>0</v>
      </c>
      <c r="P345" s="474"/>
      <c r="Q345" s="474"/>
      <c r="R345" s="474"/>
      <c r="S345" s="474"/>
      <c r="T345" s="474"/>
      <c r="U345" s="474"/>
      <c r="V345" s="474"/>
      <c r="W345" s="474"/>
    </row>
    <row r="346" spans="1:23" s="477" customFormat="1">
      <c r="A346" s="1021" t="str">
        <f t="shared" si="164"/>
        <v>811042151110</v>
      </c>
      <c r="B346" s="478">
        <v>8110</v>
      </c>
      <c r="C346" s="479">
        <v>4215</v>
      </c>
      <c r="D346" s="1168">
        <v>1</v>
      </c>
      <c r="E346" s="1168">
        <v>1</v>
      </c>
      <c r="F346" s="1168">
        <v>10</v>
      </c>
      <c r="G346" s="480" t="s">
        <v>555</v>
      </c>
      <c r="H346" s="481"/>
      <c r="I346" s="481"/>
      <c r="J346" s="481">
        <f t="shared" si="161"/>
        <v>0</v>
      </c>
      <c r="K346" s="481"/>
      <c r="L346" s="481"/>
      <c r="M346" s="1227">
        <f t="shared" si="163"/>
        <v>0</v>
      </c>
      <c r="N346" s="1235">
        <f t="shared" si="128"/>
        <v>0</v>
      </c>
      <c r="P346" s="474"/>
      <c r="Q346" s="474"/>
      <c r="R346" s="474"/>
      <c r="S346" s="474"/>
      <c r="T346" s="474"/>
      <c r="U346" s="474"/>
      <c r="V346" s="474"/>
      <c r="W346" s="474"/>
    </row>
    <row r="347" spans="1:23" s="477" customFormat="1">
      <c r="A347" s="1021" t="str">
        <f t="shared" si="164"/>
        <v>811042151111</v>
      </c>
      <c r="B347" s="478">
        <v>8110</v>
      </c>
      <c r="C347" s="479">
        <v>4215</v>
      </c>
      <c r="D347" s="1168">
        <v>1</v>
      </c>
      <c r="E347" s="1168">
        <v>1</v>
      </c>
      <c r="F347" s="1168">
        <v>11</v>
      </c>
      <c r="G347" s="480" t="s">
        <v>556</v>
      </c>
      <c r="H347" s="481"/>
      <c r="I347" s="481"/>
      <c r="J347" s="481">
        <f t="shared" si="161"/>
        <v>0</v>
      </c>
      <c r="K347" s="481"/>
      <c r="L347" s="481"/>
      <c r="M347" s="1227">
        <f t="shared" si="163"/>
        <v>0</v>
      </c>
      <c r="N347" s="1235">
        <f t="shared" si="128"/>
        <v>0</v>
      </c>
      <c r="P347" s="474"/>
      <c r="Q347" s="474"/>
      <c r="R347" s="474"/>
      <c r="S347" s="474"/>
      <c r="T347" s="474"/>
      <c r="U347" s="474"/>
      <c r="V347" s="474"/>
      <c r="W347" s="474"/>
    </row>
    <row r="348" spans="1:23" s="477" customFormat="1">
      <c r="A348" s="1021" t="str">
        <f t="shared" si="164"/>
        <v>811042151112</v>
      </c>
      <c r="B348" s="478">
        <v>8110</v>
      </c>
      <c r="C348" s="479">
        <v>4215</v>
      </c>
      <c r="D348" s="1168">
        <v>1</v>
      </c>
      <c r="E348" s="1168">
        <v>1</v>
      </c>
      <c r="F348" s="1168">
        <v>12</v>
      </c>
      <c r="G348" s="480" t="s">
        <v>557</v>
      </c>
      <c r="H348" s="481"/>
      <c r="I348" s="481"/>
      <c r="J348" s="481">
        <f t="shared" si="161"/>
        <v>0</v>
      </c>
      <c r="K348" s="481"/>
      <c r="L348" s="481"/>
      <c r="M348" s="1227">
        <f t="shared" si="163"/>
        <v>0</v>
      </c>
      <c r="N348" s="1235">
        <f t="shared" si="128"/>
        <v>0</v>
      </c>
      <c r="P348" s="474"/>
      <c r="Q348" s="474"/>
      <c r="R348" s="474"/>
      <c r="S348" s="474"/>
      <c r="T348" s="474"/>
      <c r="U348" s="474"/>
      <c r="V348" s="474"/>
      <c r="W348" s="474"/>
    </row>
    <row r="349" spans="1:23" s="477" customFormat="1">
      <c r="A349" s="1021" t="str">
        <f t="shared" si="164"/>
        <v>811042151113</v>
      </c>
      <c r="B349" s="478">
        <v>8110</v>
      </c>
      <c r="C349" s="479">
        <v>4215</v>
      </c>
      <c r="D349" s="1168">
        <v>1</v>
      </c>
      <c r="E349" s="1168">
        <v>1</v>
      </c>
      <c r="F349" s="1168">
        <v>13</v>
      </c>
      <c r="G349" s="480" t="s">
        <v>558</v>
      </c>
      <c r="H349" s="481"/>
      <c r="I349" s="481"/>
      <c r="J349" s="481">
        <f t="shared" si="161"/>
        <v>0</v>
      </c>
      <c r="K349" s="481"/>
      <c r="L349" s="481"/>
      <c r="M349" s="1227">
        <f t="shared" si="163"/>
        <v>0</v>
      </c>
      <c r="N349" s="1235">
        <f t="shared" si="128"/>
        <v>0</v>
      </c>
      <c r="P349" s="474"/>
      <c r="Q349" s="474"/>
      <c r="R349" s="474"/>
      <c r="S349" s="474"/>
      <c r="T349" s="474"/>
      <c r="U349" s="474"/>
      <c r="V349" s="474"/>
      <c r="W349" s="474"/>
    </row>
    <row r="350" spans="1:23" s="477" customFormat="1">
      <c r="A350" s="1021" t="str">
        <f t="shared" si="164"/>
        <v>811042151114</v>
      </c>
      <c r="B350" s="478">
        <v>8110</v>
      </c>
      <c r="C350" s="479">
        <v>4215</v>
      </c>
      <c r="D350" s="1168">
        <v>1</v>
      </c>
      <c r="E350" s="1168">
        <v>1</v>
      </c>
      <c r="F350" s="1168">
        <v>14</v>
      </c>
      <c r="G350" s="480" t="s">
        <v>559</v>
      </c>
      <c r="H350" s="481"/>
      <c r="I350" s="481"/>
      <c r="J350" s="481">
        <f t="shared" si="161"/>
        <v>0</v>
      </c>
      <c r="K350" s="481"/>
      <c r="L350" s="481"/>
      <c r="M350" s="1227">
        <f t="shared" si="163"/>
        <v>0</v>
      </c>
      <c r="N350" s="1235">
        <f t="shared" si="128"/>
        <v>0</v>
      </c>
      <c r="P350" s="474"/>
      <c r="Q350" s="474"/>
      <c r="R350" s="474"/>
      <c r="S350" s="474"/>
      <c r="T350" s="474"/>
      <c r="U350" s="474"/>
      <c r="V350" s="474"/>
      <c r="W350" s="474"/>
    </row>
    <row r="351" spans="1:23" s="477" customFormat="1">
      <c r="A351" s="1021" t="str">
        <f t="shared" si="164"/>
        <v>811042151115</v>
      </c>
      <c r="B351" s="478">
        <v>8110</v>
      </c>
      <c r="C351" s="479">
        <v>4215</v>
      </c>
      <c r="D351" s="1168">
        <v>1</v>
      </c>
      <c r="E351" s="1168">
        <v>1</v>
      </c>
      <c r="F351" s="1168">
        <v>15</v>
      </c>
      <c r="G351" s="480" t="s">
        <v>560</v>
      </c>
      <c r="H351" s="481"/>
      <c r="I351" s="481"/>
      <c r="J351" s="481">
        <f t="shared" si="161"/>
        <v>0</v>
      </c>
      <c r="K351" s="481"/>
      <c r="L351" s="481"/>
      <c r="M351" s="1227">
        <f t="shared" si="163"/>
        <v>0</v>
      </c>
      <c r="N351" s="1235">
        <f t="shared" si="128"/>
        <v>0</v>
      </c>
      <c r="P351" s="474"/>
      <c r="Q351" s="474"/>
      <c r="R351" s="474"/>
      <c r="S351" s="474"/>
      <c r="T351" s="474"/>
      <c r="U351" s="474"/>
      <c r="V351" s="474"/>
      <c r="W351" s="474"/>
    </row>
    <row r="352" spans="1:23" s="477" customFormat="1">
      <c r="A352" s="1021" t="str">
        <f t="shared" si="164"/>
        <v>811042151116</v>
      </c>
      <c r="B352" s="478">
        <v>8110</v>
      </c>
      <c r="C352" s="479">
        <v>4215</v>
      </c>
      <c r="D352" s="1168">
        <v>1</v>
      </c>
      <c r="E352" s="1168">
        <v>1</v>
      </c>
      <c r="F352" s="1168">
        <v>16</v>
      </c>
      <c r="G352" s="480" t="s">
        <v>561</v>
      </c>
      <c r="H352" s="481"/>
      <c r="I352" s="481"/>
      <c r="J352" s="481">
        <f t="shared" si="161"/>
        <v>0</v>
      </c>
      <c r="K352" s="481"/>
      <c r="L352" s="481"/>
      <c r="M352" s="1227">
        <f t="shared" si="163"/>
        <v>0</v>
      </c>
      <c r="N352" s="1235">
        <f t="shared" si="128"/>
        <v>0</v>
      </c>
      <c r="P352" s="474"/>
      <c r="Q352" s="474"/>
      <c r="R352" s="474"/>
      <c r="S352" s="474"/>
      <c r="T352" s="474"/>
      <c r="U352" s="474"/>
      <c r="V352" s="474"/>
      <c r="W352" s="474"/>
    </row>
    <row r="353" spans="1:23" s="477" customFormat="1">
      <c r="A353" s="1021" t="str">
        <f t="shared" si="164"/>
        <v>811042151117</v>
      </c>
      <c r="B353" s="478">
        <v>8110</v>
      </c>
      <c r="C353" s="479">
        <v>4215</v>
      </c>
      <c r="D353" s="1168">
        <v>1</v>
      </c>
      <c r="E353" s="1168">
        <v>1</v>
      </c>
      <c r="F353" s="1168">
        <v>17</v>
      </c>
      <c r="G353" s="480" t="s">
        <v>562</v>
      </c>
      <c r="H353" s="481"/>
      <c r="I353" s="481"/>
      <c r="J353" s="481">
        <f t="shared" si="161"/>
        <v>0</v>
      </c>
      <c r="K353" s="481"/>
      <c r="L353" s="481"/>
      <c r="M353" s="1227">
        <f t="shared" si="163"/>
        <v>0</v>
      </c>
      <c r="N353" s="1235">
        <f t="shared" si="128"/>
        <v>0</v>
      </c>
      <c r="P353" s="474"/>
      <c r="Q353" s="474"/>
      <c r="R353" s="474"/>
      <c r="S353" s="474"/>
      <c r="T353" s="474"/>
      <c r="U353" s="474"/>
      <c r="V353" s="474"/>
      <c r="W353" s="474"/>
    </row>
    <row r="354" spans="1:23" s="477" customFormat="1">
      <c r="A354" s="1021" t="str">
        <f t="shared" si="164"/>
        <v>811042151118</v>
      </c>
      <c r="B354" s="478">
        <v>8110</v>
      </c>
      <c r="C354" s="479">
        <v>4215</v>
      </c>
      <c r="D354" s="1168">
        <v>1</v>
      </c>
      <c r="E354" s="1168">
        <v>1</v>
      </c>
      <c r="F354" s="1168">
        <v>18</v>
      </c>
      <c r="G354" s="480" t="s">
        <v>563</v>
      </c>
      <c r="H354" s="481"/>
      <c r="I354" s="481"/>
      <c r="J354" s="481">
        <f t="shared" si="161"/>
        <v>0</v>
      </c>
      <c r="K354" s="481"/>
      <c r="L354" s="481"/>
      <c r="M354" s="1227">
        <f t="shared" si="163"/>
        <v>0</v>
      </c>
      <c r="N354" s="1235">
        <f t="shared" si="128"/>
        <v>0</v>
      </c>
      <c r="P354" s="474"/>
      <c r="Q354" s="474"/>
      <c r="R354" s="474"/>
      <c r="S354" s="474"/>
      <c r="T354" s="474"/>
      <c r="U354" s="474"/>
      <c r="V354" s="474"/>
      <c r="W354" s="474"/>
    </row>
    <row r="355" spans="1:23" s="477" customFormat="1">
      <c r="A355" s="1021" t="str">
        <f t="shared" si="164"/>
        <v>811042151119</v>
      </c>
      <c r="B355" s="478">
        <v>8110</v>
      </c>
      <c r="C355" s="479">
        <v>4215</v>
      </c>
      <c r="D355" s="1168">
        <v>1</v>
      </c>
      <c r="E355" s="1168">
        <v>1</v>
      </c>
      <c r="F355" s="1168">
        <v>19</v>
      </c>
      <c r="G355" s="480" t="s">
        <v>564</v>
      </c>
      <c r="H355" s="481"/>
      <c r="I355" s="481"/>
      <c r="J355" s="481">
        <f t="shared" si="161"/>
        <v>0</v>
      </c>
      <c r="K355" s="481"/>
      <c r="L355" s="481"/>
      <c r="M355" s="1227">
        <f t="shared" si="163"/>
        <v>0</v>
      </c>
      <c r="N355" s="1235">
        <f t="shared" si="128"/>
        <v>0</v>
      </c>
      <c r="P355" s="474"/>
      <c r="Q355" s="474"/>
      <c r="R355" s="474"/>
      <c r="S355" s="474"/>
      <c r="T355" s="474"/>
      <c r="U355" s="474"/>
      <c r="V355" s="474"/>
      <c r="W355" s="474"/>
    </row>
    <row r="356" spans="1:23" s="477" customFormat="1" ht="18">
      <c r="A356" s="1021" t="str">
        <f t="shared" si="164"/>
        <v>811042151120</v>
      </c>
      <c r="B356" s="478">
        <v>8110</v>
      </c>
      <c r="C356" s="479">
        <v>4215</v>
      </c>
      <c r="D356" s="1168">
        <v>1</v>
      </c>
      <c r="E356" s="1168">
        <v>1</v>
      </c>
      <c r="F356" s="1168">
        <v>20</v>
      </c>
      <c r="G356" s="480" t="s">
        <v>565</v>
      </c>
      <c r="H356" s="481"/>
      <c r="I356" s="481"/>
      <c r="J356" s="481">
        <f t="shared" si="161"/>
        <v>0</v>
      </c>
      <c r="K356" s="481"/>
      <c r="L356" s="481"/>
      <c r="M356" s="1227">
        <f t="shared" si="163"/>
        <v>0</v>
      </c>
      <c r="N356" s="1235">
        <f t="shared" si="128"/>
        <v>0</v>
      </c>
      <c r="P356" s="474"/>
      <c r="Q356" s="474"/>
      <c r="R356" s="474"/>
      <c r="S356" s="474"/>
      <c r="T356" s="474"/>
      <c r="U356" s="474"/>
      <c r="V356" s="474"/>
      <c r="W356" s="474"/>
    </row>
    <row r="357" spans="1:23" s="477" customFormat="1" ht="27">
      <c r="A357" s="1021" t="str">
        <f t="shared" si="164"/>
        <v>811042151121</v>
      </c>
      <c r="B357" s="478">
        <v>8110</v>
      </c>
      <c r="C357" s="479">
        <v>4215</v>
      </c>
      <c r="D357" s="1168">
        <v>1</v>
      </c>
      <c r="E357" s="1168">
        <v>1</v>
      </c>
      <c r="F357" s="1168">
        <v>21</v>
      </c>
      <c r="G357" s="480" t="s">
        <v>566</v>
      </c>
      <c r="H357" s="481"/>
      <c r="I357" s="481"/>
      <c r="J357" s="481">
        <f t="shared" si="161"/>
        <v>0</v>
      </c>
      <c r="K357" s="481"/>
      <c r="L357" s="481"/>
      <c r="M357" s="1227">
        <f t="shared" si="163"/>
        <v>0</v>
      </c>
      <c r="N357" s="1235">
        <f t="shared" si="128"/>
        <v>0</v>
      </c>
      <c r="P357" s="474"/>
      <c r="Q357" s="474"/>
      <c r="R357" s="474"/>
      <c r="S357" s="474"/>
      <c r="T357" s="474"/>
      <c r="U357" s="474"/>
      <c r="V357" s="474"/>
      <c r="W357" s="474"/>
    </row>
    <row r="358" spans="1:23" s="477" customFormat="1" ht="18">
      <c r="A358" s="1021" t="str">
        <f t="shared" si="164"/>
        <v>811042151122</v>
      </c>
      <c r="B358" s="478">
        <v>8110</v>
      </c>
      <c r="C358" s="479">
        <v>4215</v>
      </c>
      <c r="D358" s="1168">
        <v>1</v>
      </c>
      <c r="E358" s="1168">
        <v>1</v>
      </c>
      <c r="F358" s="1168">
        <v>22</v>
      </c>
      <c r="G358" s="480" t="s">
        <v>567</v>
      </c>
      <c r="H358" s="481"/>
      <c r="I358" s="481"/>
      <c r="J358" s="481">
        <f t="shared" si="161"/>
        <v>0</v>
      </c>
      <c r="K358" s="481"/>
      <c r="L358" s="481"/>
      <c r="M358" s="1227">
        <f t="shared" si="163"/>
        <v>0</v>
      </c>
      <c r="N358" s="1235">
        <f t="shared" si="128"/>
        <v>0</v>
      </c>
      <c r="P358" s="474"/>
      <c r="Q358" s="474"/>
      <c r="R358" s="474"/>
      <c r="S358" s="474"/>
      <c r="T358" s="474"/>
      <c r="U358" s="474"/>
      <c r="V358" s="474"/>
      <c r="W358" s="474"/>
    </row>
    <row r="359" spans="1:23" s="477" customFormat="1" ht="19.5" customHeight="1">
      <c r="A359" s="1021" t="str">
        <f t="shared" si="164"/>
        <v>Subtotal (12)</v>
      </c>
      <c r="B359" s="1025" t="s">
        <v>460</v>
      </c>
      <c r="C359" s="1026"/>
      <c r="D359" s="1175"/>
      <c r="E359" s="1175"/>
      <c r="F359" s="1175"/>
      <c r="G359" s="484"/>
      <c r="H359" s="475">
        <f>+H289+H317+H325+H329+H334</f>
        <v>0</v>
      </c>
      <c r="I359" s="475">
        <f>+I289+I317+I325+I329+I334</f>
        <v>0</v>
      </c>
      <c r="J359" s="475">
        <f t="shared" si="161"/>
        <v>0</v>
      </c>
      <c r="K359" s="475">
        <f t="shared" ref="K359:L359" si="166">+K289+K317+K325+K329+K334</f>
        <v>0</v>
      </c>
      <c r="L359" s="475">
        <f t="shared" si="166"/>
        <v>0</v>
      </c>
      <c r="M359" s="1229">
        <f t="shared" si="163"/>
        <v>0</v>
      </c>
      <c r="N359" s="476">
        <f t="shared" ref="N359" si="167">L359-J359</f>
        <v>0</v>
      </c>
      <c r="P359" s="474"/>
      <c r="Q359" s="474"/>
      <c r="R359" s="474"/>
      <c r="S359" s="474"/>
      <c r="T359" s="474"/>
      <c r="U359" s="474"/>
      <c r="V359" s="474"/>
      <c r="W359" s="474"/>
    </row>
    <row r="360" spans="1:23" s="477" customFormat="1" ht="18">
      <c r="A360" s="1021" t="str">
        <f t="shared" si="164"/>
        <v>81104220</v>
      </c>
      <c r="B360" s="1177">
        <v>8110</v>
      </c>
      <c r="C360" s="1178">
        <v>4220</v>
      </c>
      <c r="D360" s="1179"/>
      <c r="E360" s="1179"/>
      <c r="F360" s="1179"/>
      <c r="G360" s="1180" t="s">
        <v>1629</v>
      </c>
      <c r="H360" s="1181">
        <f>+H361+H365+H370+H374</f>
        <v>0</v>
      </c>
      <c r="I360" s="1181">
        <f>+I361+I365+I370+I374</f>
        <v>0</v>
      </c>
      <c r="J360" s="1181">
        <f t="shared" si="161"/>
        <v>0</v>
      </c>
      <c r="K360" s="1181">
        <f t="shared" ref="K360:L360" si="168">+K361+K365+K370+K374</f>
        <v>0</v>
      </c>
      <c r="L360" s="1181">
        <f t="shared" si="168"/>
        <v>0</v>
      </c>
      <c r="M360" s="1223">
        <f t="shared" si="163"/>
        <v>0</v>
      </c>
      <c r="N360" s="1182">
        <f t="shared" ref="N360:N424" si="169">L360-J360</f>
        <v>0</v>
      </c>
      <c r="P360" s="474"/>
      <c r="Q360" s="474"/>
      <c r="R360" s="474"/>
      <c r="S360" s="474"/>
      <c r="T360" s="474"/>
      <c r="U360" s="474"/>
      <c r="V360" s="474"/>
      <c r="W360" s="474"/>
    </row>
    <row r="361" spans="1:23" s="477" customFormat="1">
      <c r="A361" s="1021" t="str">
        <f t="shared" si="164"/>
        <v>81104221</v>
      </c>
      <c r="B361" s="1201">
        <v>8110</v>
      </c>
      <c r="C361" s="1202">
        <v>4221</v>
      </c>
      <c r="D361" s="1203"/>
      <c r="E361" s="1203"/>
      <c r="F361" s="1203"/>
      <c r="G361" s="1204" t="s">
        <v>1630</v>
      </c>
      <c r="H361" s="1205">
        <f>SUM(H362)</f>
        <v>0</v>
      </c>
      <c r="I361" s="1205">
        <f>SUM(I362)</f>
        <v>0</v>
      </c>
      <c r="J361" s="1205">
        <f t="shared" si="161"/>
        <v>0</v>
      </c>
      <c r="K361" s="1205">
        <f t="shared" ref="K361:L362" si="170">SUM(K362)</f>
        <v>0</v>
      </c>
      <c r="L361" s="1205">
        <f t="shared" si="170"/>
        <v>0</v>
      </c>
      <c r="M361" s="1224">
        <f t="shared" si="163"/>
        <v>0</v>
      </c>
      <c r="N361" s="1206">
        <f t="shared" si="169"/>
        <v>0</v>
      </c>
      <c r="P361" s="474"/>
      <c r="Q361" s="474"/>
      <c r="R361" s="474"/>
      <c r="S361" s="474"/>
      <c r="T361" s="474"/>
      <c r="U361" s="474"/>
      <c r="V361" s="474"/>
      <c r="W361" s="474"/>
    </row>
    <row r="362" spans="1:23" s="477" customFormat="1">
      <c r="A362" s="1021" t="str">
        <f t="shared" si="164"/>
        <v>811042211</v>
      </c>
      <c r="B362" s="1207">
        <v>8110</v>
      </c>
      <c r="C362" s="1208">
        <v>4221</v>
      </c>
      <c r="D362" s="1209">
        <v>1</v>
      </c>
      <c r="E362" s="1209"/>
      <c r="F362" s="1209"/>
      <c r="G362" s="1210" t="s">
        <v>1630</v>
      </c>
      <c r="H362" s="1211">
        <f>SUM(H363)</f>
        <v>0</v>
      </c>
      <c r="I362" s="1211">
        <f>SUM(I363)</f>
        <v>0</v>
      </c>
      <c r="J362" s="1211">
        <f t="shared" si="161"/>
        <v>0</v>
      </c>
      <c r="K362" s="1211">
        <f t="shared" si="170"/>
        <v>0</v>
      </c>
      <c r="L362" s="1211">
        <f t="shared" si="170"/>
        <v>0</v>
      </c>
      <c r="M362" s="1225">
        <f t="shared" si="163"/>
        <v>0</v>
      </c>
      <c r="N362" s="1212">
        <f t="shared" si="169"/>
        <v>0</v>
      </c>
      <c r="P362" s="474"/>
      <c r="Q362" s="474"/>
      <c r="R362" s="474"/>
      <c r="S362" s="474"/>
      <c r="T362" s="474"/>
      <c r="U362" s="474"/>
      <c r="V362" s="474"/>
      <c r="W362" s="474"/>
    </row>
    <row r="363" spans="1:23" s="477" customFormat="1">
      <c r="A363" s="1021" t="str">
        <f t="shared" si="164"/>
        <v>8110422111</v>
      </c>
      <c r="B363" s="1218">
        <v>8110</v>
      </c>
      <c r="C363" s="1219">
        <v>4221</v>
      </c>
      <c r="D363" s="1220">
        <v>1</v>
      </c>
      <c r="E363" s="1220">
        <v>1</v>
      </c>
      <c r="F363" s="1220"/>
      <c r="G363" s="1216" t="s">
        <v>1630</v>
      </c>
      <c r="H363" s="1217">
        <f>H364</f>
        <v>0</v>
      </c>
      <c r="I363" s="1217">
        <f>I364</f>
        <v>0</v>
      </c>
      <c r="J363" s="1217">
        <f t="shared" si="161"/>
        <v>0</v>
      </c>
      <c r="K363" s="1217">
        <f t="shared" ref="K363:L363" si="171">K364</f>
        <v>0</v>
      </c>
      <c r="L363" s="1217">
        <f t="shared" si="171"/>
        <v>0</v>
      </c>
      <c r="M363" s="1226">
        <f t="shared" si="163"/>
        <v>0</v>
      </c>
      <c r="N363" s="1234">
        <f t="shared" si="169"/>
        <v>0</v>
      </c>
      <c r="P363" s="474"/>
      <c r="Q363" s="474"/>
      <c r="R363" s="474"/>
      <c r="S363" s="474"/>
      <c r="T363" s="474"/>
      <c r="U363" s="474"/>
      <c r="V363" s="474"/>
      <c r="W363" s="474"/>
    </row>
    <row r="364" spans="1:23" s="477" customFormat="1">
      <c r="A364" s="1021"/>
      <c r="B364" s="478">
        <v>8110</v>
      </c>
      <c r="C364" s="479">
        <v>4221</v>
      </c>
      <c r="D364" s="1168">
        <v>1</v>
      </c>
      <c r="E364" s="1168">
        <v>1</v>
      </c>
      <c r="F364" s="1168">
        <v>1</v>
      </c>
      <c r="G364" s="480" t="s">
        <v>1630</v>
      </c>
      <c r="H364" s="481"/>
      <c r="I364" s="481"/>
      <c r="J364" s="481">
        <f t="shared" si="161"/>
        <v>0</v>
      </c>
      <c r="K364" s="481"/>
      <c r="L364" s="481"/>
      <c r="M364" s="1227">
        <f t="shared" si="163"/>
        <v>0</v>
      </c>
      <c r="N364" s="1235">
        <f t="shared" si="169"/>
        <v>0</v>
      </c>
      <c r="P364" s="474"/>
      <c r="Q364" s="474"/>
      <c r="R364" s="474"/>
      <c r="S364" s="474"/>
      <c r="T364" s="474"/>
      <c r="U364" s="474"/>
      <c r="V364" s="474"/>
      <c r="W364" s="474"/>
    </row>
    <row r="365" spans="1:23" s="477" customFormat="1">
      <c r="A365" s="1021" t="str">
        <f t="shared" si="164"/>
        <v>81104223</v>
      </c>
      <c r="B365" s="1201">
        <v>8110</v>
      </c>
      <c r="C365" s="1202">
        <v>4223</v>
      </c>
      <c r="D365" s="1203"/>
      <c r="E365" s="1203"/>
      <c r="F365" s="1203"/>
      <c r="G365" s="1204" t="s">
        <v>47</v>
      </c>
      <c r="H365" s="1205">
        <f>SUM(H366)</f>
        <v>0</v>
      </c>
      <c r="I365" s="1205">
        <f>SUM(I366)</f>
        <v>0</v>
      </c>
      <c r="J365" s="1205">
        <f t="shared" si="161"/>
        <v>0</v>
      </c>
      <c r="K365" s="1205">
        <f t="shared" ref="K365:L366" si="172">SUM(K366)</f>
        <v>0</v>
      </c>
      <c r="L365" s="1205">
        <f t="shared" si="172"/>
        <v>0</v>
      </c>
      <c r="M365" s="1224">
        <f t="shared" si="163"/>
        <v>0</v>
      </c>
      <c r="N365" s="1206">
        <f t="shared" si="169"/>
        <v>0</v>
      </c>
      <c r="P365" s="474"/>
      <c r="Q365" s="474"/>
      <c r="R365" s="474"/>
      <c r="S365" s="474"/>
      <c r="T365" s="474"/>
      <c r="U365" s="474"/>
      <c r="V365" s="474"/>
      <c r="W365" s="474"/>
    </row>
    <row r="366" spans="1:23" s="477" customFormat="1">
      <c r="A366" s="1021" t="str">
        <f t="shared" si="164"/>
        <v>811042231</v>
      </c>
      <c r="B366" s="1207">
        <v>8110</v>
      </c>
      <c r="C366" s="1208">
        <v>4223</v>
      </c>
      <c r="D366" s="1209">
        <v>1</v>
      </c>
      <c r="E366" s="1209"/>
      <c r="F366" s="1209"/>
      <c r="G366" s="1210" t="s">
        <v>47</v>
      </c>
      <c r="H366" s="1211">
        <f>SUM(H367)</f>
        <v>0</v>
      </c>
      <c r="I366" s="1211">
        <f>SUM(I367)</f>
        <v>0</v>
      </c>
      <c r="J366" s="1211">
        <f t="shared" si="161"/>
        <v>0</v>
      </c>
      <c r="K366" s="1211">
        <f t="shared" si="172"/>
        <v>0</v>
      </c>
      <c r="L366" s="1211">
        <f t="shared" si="172"/>
        <v>0</v>
      </c>
      <c r="M366" s="1225">
        <f t="shared" si="163"/>
        <v>0</v>
      </c>
      <c r="N366" s="1212">
        <f t="shared" si="169"/>
        <v>0</v>
      </c>
      <c r="P366" s="474"/>
      <c r="Q366" s="474"/>
      <c r="R366" s="474"/>
      <c r="S366" s="474"/>
      <c r="T366" s="474"/>
      <c r="U366" s="474"/>
      <c r="V366" s="474"/>
      <c r="W366" s="474"/>
    </row>
    <row r="367" spans="1:23" s="477" customFormat="1">
      <c r="A367" s="1021" t="str">
        <f t="shared" si="164"/>
        <v>8110422311</v>
      </c>
      <c r="B367" s="1218">
        <v>8110</v>
      </c>
      <c r="C367" s="1219">
        <v>4223</v>
      </c>
      <c r="D367" s="1220">
        <v>1</v>
      </c>
      <c r="E367" s="1220">
        <v>1</v>
      </c>
      <c r="F367" s="1220"/>
      <c r="G367" s="1216" t="s">
        <v>47</v>
      </c>
      <c r="H367" s="1217">
        <f>SUM(H368:H369)</f>
        <v>0</v>
      </c>
      <c r="I367" s="1217">
        <f>SUM(I368:I369)</f>
        <v>0</v>
      </c>
      <c r="J367" s="1217">
        <f t="shared" si="161"/>
        <v>0</v>
      </c>
      <c r="K367" s="1217">
        <f t="shared" ref="K367:L367" si="173">SUM(K368:K369)</f>
        <v>0</v>
      </c>
      <c r="L367" s="1217">
        <f t="shared" si="173"/>
        <v>0</v>
      </c>
      <c r="M367" s="1226">
        <f t="shared" si="163"/>
        <v>0</v>
      </c>
      <c r="N367" s="1234">
        <f t="shared" si="169"/>
        <v>0</v>
      </c>
      <c r="P367" s="474"/>
      <c r="Q367" s="474"/>
      <c r="R367" s="474"/>
      <c r="S367" s="474"/>
      <c r="T367" s="474"/>
      <c r="U367" s="474"/>
      <c r="V367" s="474"/>
      <c r="W367" s="474"/>
    </row>
    <row r="368" spans="1:23" s="477" customFormat="1">
      <c r="A368" s="1021" t="str">
        <f t="shared" si="164"/>
        <v>81104223111</v>
      </c>
      <c r="B368" s="478">
        <v>8110</v>
      </c>
      <c r="C368" s="479">
        <v>4223</v>
      </c>
      <c r="D368" s="1168">
        <v>1</v>
      </c>
      <c r="E368" s="1168">
        <v>1</v>
      </c>
      <c r="F368" s="1168">
        <v>1</v>
      </c>
      <c r="G368" s="480" t="s">
        <v>47</v>
      </c>
      <c r="H368" s="481"/>
      <c r="I368" s="481"/>
      <c r="J368" s="481">
        <f t="shared" si="161"/>
        <v>0</v>
      </c>
      <c r="K368" s="481"/>
      <c r="L368" s="481"/>
      <c r="M368" s="1227">
        <f t="shared" si="163"/>
        <v>0</v>
      </c>
      <c r="N368" s="1235">
        <f t="shared" si="169"/>
        <v>0</v>
      </c>
      <c r="P368" s="474"/>
      <c r="Q368" s="474"/>
      <c r="R368" s="474"/>
      <c r="S368" s="474"/>
      <c r="T368" s="474"/>
      <c r="U368" s="474"/>
      <c r="V368" s="474"/>
      <c r="W368" s="474"/>
    </row>
    <row r="369" spans="1:23" s="477" customFormat="1">
      <c r="A369" s="1021" t="str">
        <f t="shared" si="164"/>
        <v>81104223112</v>
      </c>
      <c r="B369" s="478">
        <v>8110</v>
      </c>
      <c r="C369" s="479">
        <v>4223</v>
      </c>
      <c r="D369" s="1168">
        <v>1</v>
      </c>
      <c r="E369" s="1168">
        <v>1</v>
      </c>
      <c r="F369" s="1168">
        <v>2</v>
      </c>
      <c r="G369" s="480" t="s">
        <v>569</v>
      </c>
      <c r="H369" s="481"/>
      <c r="I369" s="481"/>
      <c r="J369" s="481">
        <f t="shared" si="161"/>
        <v>0</v>
      </c>
      <c r="K369" s="481"/>
      <c r="L369" s="481"/>
      <c r="M369" s="1227">
        <f t="shared" si="163"/>
        <v>0</v>
      </c>
      <c r="N369" s="1235">
        <f t="shared" si="169"/>
        <v>0</v>
      </c>
      <c r="P369" s="474"/>
      <c r="Q369" s="474"/>
      <c r="R369" s="474"/>
      <c r="S369" s="474"/>
      <c r="T369" s="474"/>
      <c r="U369" s="474"/>
      <c r="V369" s="474"/>
      <c r="W369" s="474"/>
    </row>
    <row r="370" spans="1:23" s="477" customFormat="1">
      <c r="A370" s="1021" t="str">
        <f t="shared" si="164"/>
        <v>81104225</v>
      </c>
      <c r="B370" s="1201">
        <v>8110</v>
      </c>
      <c r="C370" s="1202">
        <v>4225</v>
      </c>
      <c r="D370" s="1203"/>
      <c r="E370" s="1203"/>
      <c r="F370" s="1203"/>
      <c r="G370" s="1204" t="s">
        <v>49</v>
      </c>
      <c r="H370" s="1205">
        <f t="shared" ref="H370:I372" si="174">SUM(H371)</f>
        <v>0</v>
      </c>
      <c r="I370" s="1205">
        <f t="shared" si="174"/>
        <v>0</v>
      </c>
      <c r="J370" s="1205">
        <f t="shared" si="161"/>
        <v>0</v>
      </c>
      <c r="K370" s="1205">
        <f t="shared" ref="K370:L372" si="175">SUM(K371)</f>
        <v>0</v>
      </c>
      <c r="L370" s="1205">
        <f t="shared" si="175"/>
        <v>0</v>
      </c>
      <c r="M370" s="1224">
        <f t="shared" si="163"/>
        <v>0</v>
      </c>
      <c r="N370" s="1206">
        <f t="shared" si="169"/>
        <v>0</v>
      </c>
      <c r="P370" s="474"/>
      <c r="Q370" s="474"/>
      <c r="R370" s="474"/>
      <c r="S370" s="474"/>
      <c r="T370" s="474"/>
      <c r="U370" s="474"/>
      <c r="V370" s="474"/>
      <c r="W370" s="474"/>
    </row>
    <row r="371" spans="1:23" s="477" customFormat="1">
      <c r="A371" s="1021" t="str">
        <f t="shared" si="164"/>
        <v>811042251</v>
      </c>
      <c r="B371" s="1207">
        <v>8110</v>
      </c>
      <c r="C371" s="1208">
        <v>4225</v>
      </c>
      <c r="D371" s="1209">
        <v>1</v>
      </c>
      <c r="E371" s="1209"/>
      <c r="F371" s="1209"/>
      <c r="G371" s="1210" t="s">
        <v>49</v>
      </c>
      <c r="H371" s="1211">
        <f t="shared" si="174"/>
        <v>0</v>
      </c>
      <c r="I371" s="1211">
        <f t="shared" si="174"/>
        <v>0</v>
      </c>
      <c r="J371" s="1211">
        <f t="shared" si="161"/>
        <v>0</v>
      </c>
      <c r="K371" s="1211">
        <f t="shared" si="175"/>
        <v>0</v>
      </c>
      <c r="L371" s="1211">
        <f t="shared" si="175"/>
        <v>0</v>
      </c>
      <c r="M371" s="1225">
        <f t="shared" si="163"/>
        <v>0</v>
      </c>
      <c r="N371" s="1212">
        <f t="shared" si="169"/>
        <v>0</v>
      </c>
      <c r="P371" s="474"/>
      <c r="Q371" s="474"/>
      <c r="R371" s="474"/>
      <c r="S371" s="474"/>
      <c r="T371" s="474"/>
      <c r="U371" s="474"/>
      <c r="V371" s="474"/>
      <c r="W371" s="474"/>
    </row>
    <row r="372" spans="1:23" s="477" customFormat="1">
      <c r="A372" s="1021" t="str">
        <f t="shared" si="164"/>
        <v>8110422511</v>
      </c>
      <c r="B372" s="1218">
        <v>8110</v>
      </c>
      <c r="C372" s="1219">
        <v>4225</v>
      </c>
      <c r="D372" s="1220">
        <v>1</v>
      </c>
      <c r="E372" s="1220">
        <v>1</v>
      </c>
      <c r="F372" s="1220"/>
      <c r="G372" s="1216" t="s">
        <v>49</v>
      </c>
      <c r="H372" s="1217">
        <f t="shared" si="174"/>
        <v>0</v>
      </c>
      <c r="I372" s="1217">
        <f t="shared" si="174"/>
        <v>0</v>
      </c>
      <c r="J372" s="1217">
        <f t="shared" si="161"/>
        <v>0</v>
      </c>
      <c r="K372" s="1217">
        <f t="shared" si="175"/>
        <v>0</v>
      </c>
      <c r="L372" s="1217">
        <f t="shared" si="175"/>
        <v>0</v>
      </c>
      <c r="M372" s="1226">
        <f t="shared" si="163"/>
        <v>0</v>
      </c>
      <c r="N372" s="1234">
        <f t="shared" si="169"/>
        <v>0</v>
      </c>
      <c r="P372" s="474"/>
      <c r="Q372" s="474"/>
      <c r="R372" s="474"/>
      <c r="S372" s="474"/>
      <c r="T372" s="474"/>
      <c r="U372" s="474"/>
      <c r="V372" s="474"/>
      <c r="W372" s="474"/>
    </row>
    <row r="373" spans="1:23" s="477" customFormat="1">
      <c r="A373" s="1021" t="str">
        <f t="shared" si="164"/>
        <v>81104225111</v>
      </c>
      <c r="B373" s="478">
        <v>8110</v>
      </c>
      <c r="C373" s="479">
        <v>4225</v>
      </c>
      <c r="D373" s="1168">
        <v>1</v>
      </c>
      <c r="E373" s="1168">
        <v>1</v>
      </c>
      <c r="F373" s="1168">
        <v>1</v>
      </c>
      <c r="G373" s="480" t="s">
        <v>49</v>
      </c>
      <c r="H373" s="481"/>
      <c r="I373" s="481"/>
      <c r="J373" s="481">
        <f t="shared" si="161"/>
        <v>0</v>
      </c>
      <c r="K373" s="481"/>
      <c r="L373" s="481"/>
      <c r="M373" s="1227">
        <f t="shared" si="163"/>
        <v>0</v>
      </c>
      <c r="N373" s="1235">
        <f t="shared" si="169"/>
        <v>0</v>
      </c>
      <c r="P373" s="474"/>
      <c r="Q373" s="474"/>
      <c r="R373" s="474"/>
      <c r="S373" s="474"/>
      <c r="T373" s="474"/>
      <c r="U373" s="474"/>
      <c r="V373" s="474"/>
      <c r="W373" s="474"/>
    </row>
    <row r="374" spans="1:23" s="477" customFormat="1" ht="18">
      <c r="A374" s="1021" t="str">
        <f t="shared" si="164"/>
        <v>81104227</v>
      </c>
      <c r="B374" s="1201">
        <v>8110</v>
      </c>
      <c r="C374" s="1202">
        <v>4227</v>
      </c>
      <c r="D374" s="1203"/>
      <c r="E374" s="1203"/>
      <c r="F374" s="1203"/>
      <c r="G374" s="1204" t="s">
        <v>1631</v>
      </c>
      <c r="H374" s="1205">
        <f t="shared" ref="H374:I376" si="176">SUM(H375)</f>
        <v>0</v>
      </c>
      <c r="I374" s="1205">
        <f t="shared" si="176"/>
        <v>0</v>
      </c>
      <c r="J374" s="1205">
        <f t="shared" si="161"/>
        <v>0</v>
      </c>
      <c r="K374" s="1205">
        <f t="shared" ref="K374:L376" si="177">SUM(K375)</f>
        <v>0</v>
      </c>
      <c r="L374" s="1205">
        <f t="shared" si="177"/>
        <v>0</v>
      </c>
      <c r="M374" s="1224">
        <f t="shared" si="163"/>
        <v>0</v>
      </c>
      <c r="N374" s="1206">
        <f t="shared" ref="N374:N376" si="178">L374-J374</f>
        <v>0</v>
      </c>
      <c r="P374" s="474"/>
      <c r="Q374" s="474"/>
      <c r="R374" s="474"/>
      <c r="S374" s="474"/>
      <c r="T374" s="474"/>
      <c r="U374" s="474"/>
      <c r="V374" s="474"/>
      <c r="W374" s="474"/>
    </row>
    <row r="375" spans="1:23" s="477" customFormat="1" ht="18">
      <c r="A375" s="1021" t="str">
        <f t="shared" si="164"/>
        <v>811042271</v>
      </c>
      <c r="B375" s="1207">
        <v>8110</v>
      </c>
      <c r="C375" s="1208">
        <v>4227</v>
      </c>
      <c r="D375" s="1209">
        <v>1</v>
      </c>
      <c r="E375" s="1209"/>
      <c r="F375" s="1209"/>
      <c r="G375" s="1210" t="s">
        <v>1631</v>
      </c>
      <c r="H375" s="1211">
        <f t="shared" si="176"/>
        <v>0</v>
      </c>
      <c r="I375" s="1211">
        <f t="shared" si="176"/>
        <v>0</v>
      </c>
      <c r="J375" s="1211">
        <f t="shared" si="161"/>
        <v>0</v>
      </c>
      <c r="K375" s="1211">
        <f t="shared" si="177"/>
        <v>0</v>
      </c>
      <c r="L375" s="1211">
        <f t="shared" si="177"/>
        <v>0</v>
      </c>
      <c r="M375" s="1225">
        <f t="shared" si="163"/>
        <v>0</v>
      </c>
      <c r="N375" s="1212">
        <f t="shared" si="178"/>
        <v>0</v>
      </c>
      <c r="P375" s="474"/>
      <c r="Q375" s="474"/>
      <c r="R375" s="474"/>
      <c r="S375" s="474"/>
      <c r="T375" s="474"/>
      <c r="U375" s="474"/>
      <c r="V375" s="474"/>
      <c r="W375" s="474"/>
    </row>
    <row r="376" spans="1:23" s="477" customFormat="1" ht="18">
      <c r="A376" s="1021" t="str">
        <f t="shared" si="164"/>
        <v>8110422711</v>
      </c>
      <c r="B376" s="1218">
        <v>8110</v>
      </c>
      <c r="C376" s="1219">
        <v>4227</v>
      </c>
      <c r="D376" s="1220">
        <v>1</v>
      </c>
      <c r="E376" s="1220">
        <v>1</v>
      </c>
      <c r="F376" s="1220"/>
      <c r="G376" s="1216" t="s">
        <v>1631</v>
      </c>
      <c r="H376" s="1217">
        <f t="shared" si="176"/>
        <v>0</v>
      </c>
      <c r="I376" s="1217">
        <f t="shared" si="176"/>
        <v>0</v>
      </c>
      <c r="J376" s="1217">
        <f t="shared" si="161"/>
        <v>0</v>
      </c>
      <c r="K376" s="1217">
        <f t="shared" si="177"/>
        <v>0</v>
      </c>
      <c r="L376" s="1217">
        <f t="shared" si="177"/>
        <v>0</v>
      </c>
      <c r="M376" s="1226">
        <f t="shared" si="163"/>
        <v>0</v>
      </c>
      <c r="N376" s="1234">
        <f t="shared" si="178"/>
        <v>0</v>
      </c>
      <c r="P376" s="474"/>
      <c r="Q376" s="474"/>
      <c r="R376" s="474"/>
      <c r="S376" s="474"/>
      <c r="T376" s="474"/>
      <c r="U376" s="474"/>
      <c r="V376" s="474"/>
      <c r="W376" s="474"/>
    </row>
    <row r="377" spans="1:23" s="477" customFormat="1" ht="18">
      <c r="A377" s="1021" t="str">
        <f t="shared" si="164"/>
        <v>81104227111</v>
      </c>
      <c r="B377" s="478">
        <v>8110</v>
      </c>
      <c r="C377" s="479">
        <v>4227</v>
      </c>
      <c r="D377" s="1168">
        <v>1</v>
      </c>
      <c r="E377" s="1168">
        <v>1</v>
      </c>
      <c r="F377" s="1168">
        <v>1</v>
      </c>
      <c r="G377" s="480" t="s">
        <v>1631</v>
      </c>
      <c r="H377" s="481"/>
      <c r="I377" s="481"/>
      <c r="J377" s="481">
        <f t="shared" si="161"/>
        <v>0</v>
      </c>
      <c r="K377" s="481"/>
      <c r="L377" s="481"/>
      <c r="M377" s="1227">
        <f t="shared" si="163"/>
        <v>0</v>
      </c>
      <c r="N377" s="1235">
        <f t="shared" si="169"/>
        <v>0</v>
      </c>
      <c r="P377" s="474"/>
      <c r="Q377" s="474"/>
      <c r="R377" s="474"/>
      <c r="S377" s="474"/>
      <c r="T377" s="474"/>
      <c r="U377" s="474"/>
      <c r="V377" s="474"/>
      <c r="W377" s="474"/>
    </row>
    <row r="378" spans="1:23" s="477" customFormat="1" ht="19.5" customHeight="1">
      <c r="A378" s="1021" t="str">
        <f t="shared" si="164"/>
        <v>Subtotal (12)</v>
      </c>
      <c r="B378" s="1025" t="s">
        <v>460</v>
      </c>
      <c r="C378" s="483"/>
      <c r="D378" s="1175"/>
      <c r="E378" s="1175"/>
      <c r="F378" s="1175"/>
      <c r="G378" s="480"/>
      <c r="H378" s="475">
        <f>+H361+H365+H370+H374</f>
        <v>0</v>
      </c>
      <c r="I378" s="475">
        <f>+I361+I365+I370+I374</f>
        <v>0</v>
      </c>
      <c r="J378" s="475">
        <f t="shared" si="161"/>
        <v>0</v>
      </c>
      <c r="K378" s="475">
        <f t="shared" ref="K378:L378" si="179">+K361+K365+K370+K374</f>
        <v>0</v>
      </c>
      <c r="L378" s="475">
        <f t="shared" si="179"/>
        <v>0</v>
      </c>
      <c r="M378" s="1229">
        <f t="shared" si="163"/>
        <v>0</v>
      </c>
      <c r="N378" s="476">
        <f t="shared" si="169"/>
        <v>0</v>
      </c>
      <c r="P378" s="474"/>
      <c r="Q378" s="474"/>
      <c r="R378" s="474"/>
      <c r="S378" s="474"/>
      <c r="T378" s="474"/>
      <c r="U378" s="474"/>
      <c r="V378" s="474"/>
      <c r="W378" s="474"/>
    </row>
    <row r="379" spans="1:23" s="477" customFormat="1">
      <c r="A379" s="1021" t="str">
        <f t="shared" si="164"/>
        <v>81104300</v>
      </c>
      <c r="B379" s="1183">
        <v>8110</v>
      </c>
      <c r="C379" s="1194">
        <v>4300</v>
      </c>
      <c r="D379" s="1195"/>
      <c r="E379" s="1195"/>
      <c r="F379" s="1195"/>
      <c r="G379" s="1186" t="s">
        <v>570</v>
      </c>
      <c r="H379" s="1196">
        <f>+H380+H390+H412+H418+H424+H435</f>
        <v>0</v>
      </c>
      <c r="I379" s="1196">
        <f>+I380+I390+I412+I418+I424+I435</f>
        <v>0</v>
      </c>
      <c r="J379" s="1196">
        <f t="shared" si="161"/>
        <v>0</v>
      </c>
      <c r="K379" s="1196">
        <f t="shared" ref="K379:L379" si="180">+K380+K390+K412+K418+K424+K435</f>
        <v>0</v>
      </c>
      <c r="L379" s="1196">
        <f t="shared" si="180"/>
        <v>0</v>
      </c>
      <c r="M379" s="1222">
        <f t="shared" si="163"/>
        <v>0</v>
      </c>
      <c r="N379" s="1197">
        <f t="shared" si="169"/>
        <v>0</v>
      </c>
      <c r="P379" s="474"/>
      <c r="Q379" s="474"/>
      <c r="R379" s="474"/>
      <c r="S379" s="474"/>
      <c r="T379" s="474"/>
      <c r="U379" s="474"/>
      <c r="V379" s="474"/>
      <c r="W379" s="474"/>
    </row>
    <row r="380" spans="1:23" s="477" customFormat="1">
      <c r="A380" s="1021" t="str">
        <f t="shared" si="164"/>
        <v>81104310</v>
      </c>
      <c r="B380" s="1177">
        <v>8110</v>
      </c>
      <c r="C380" s="1178">
        <v>4310</v>
      </c>
      <c r="D380" s="1179"/>
      <c r="E380" s="1179"/>
      <c r="F380" s="1179"/>
      <c r="G380" s="1180" t="s">
        <v>571</v>
      </c>
      <c r="H380" s="1181">
        <f>+H381+H385</f>
        <v>0</v>
      </c>
      <c r="I380" s="1181">
        <f>+I381+I385</f>
        <v>0</v>
      </c>
      <c r="J380" s="1181">
        <f t="shared" si="161"/>
        <v>0</v>
      </c>
      <c r="K380" s="1181">
        <f t="shared" ref="K380:L380" si="181">+K381+K385</f>
        <v>0</v>
      </c>
      <c r="L380" s="1181">
        <f t="shared" si="181"/>
        <v>0</v>
      </c>
      <c r="M380" s="1223">
        <f t="shared" si="163"/>
        <v>0</v>
      </c>
      <c r="N380" s="1182">
        <f t="shared" si="169"/>
        <v>0</v>
      </c>
      <c r="P380" s="474"/>
      <c r="Q380" s="474"/>
      <c r="R380" s="474"/>
      <c r="S380" s="474"/>
      <c r="T380" s="474"/>
      <c r="U380" s="474"/>
      <c r="V380" s="474"/>
      <c r="W380" s="474"/>
    </row>
    <row r="381" spans="1:23" s="477" customFormat="1" ht="18">
      <c r="A381" s="1021" t="str">
        <f t="shared" si="164"/>
        <v>81104311</v>
      </c>
      <c r="B381" s="1201">
        <v>8110</v>
      </c>
      <c r="C381" s="1202">
        <v>4311</v>
      </c>
      <c r="D381" s="1203"/>
      <c r="E381" s="1203"/>
      <c r="F381" s="1203"/>
      <c r="G381" s="1204" t="s">
        <v>1632</v>
      </c>
      <c r="H381" s="1205">
        <f>SUM(H382)</f>
        <v>0</v>
      </c>
      <c r="I381" s="1205">
        <f>SUM(I382)</f>
        <v>0</v>
      </c>
      <c r="J381" s="1205">
        <f t="shared" si="161"/>
        <v>0</v>
      </c>
      <c r="K381" s="1205">
        <f t="shared" ref="K381:L382" si="182">SUM(K382)</f>
        <v>0</v>
      </c>
      <c r="L381" s="1205">
        <f t="shared" si="182"/>
        <v>0</v>
      </c>
      <c r="M381" s="1224">
        <f t="shared" si="163"/>
        <v>0</v>
      </c>
      <c r="N381" s="1206">
        <f t="shared" si="169"/>
        <v>0</v>
      </c>
      <c r="P381" s="474"/>
      <c r="Q381" s="474"/>
      <c r="R381" s="474"/>
      <c r="S381" s="474"/>
      <c r="T381" s="474"/>
      <c r="U381" s="474"/>
      <c r="V381" s="474"/>
      <c r="W381" s="474"/>
    </row>
    <row r="382" spans="1:23" s="477" customFormat="1" ht="18">
      <c r="A382" s="1021" t="str">
        <f t="shared" si="164"/>
        <v>811043111</v>
      </c>
      <c r="B382" s="1207">
        <v>8110</v>
      </c>
      <c r="C382" s="1208">
        <v>4311</v>
      </c>
      <c r="D382" s="1209">
        <v>1</v>
      </c>
      <c r="E382" s="1209"/>
      <c r="F382" s="1209"/>
      <c r="G382" s="1210" t="s">
        <v>1632</v>
      </c>
      <c r="H382" s="1211">
        <f>SUM(H383)</f>
        <v>0</v>
      </c>
      <c r="I382" s="1211">
        <f>SUM(I383)</f>
        <v>0</v>
      </c>
      <c r="J382" s="1211">
        <f t="shared" si="161"/>
        <v>0</v>
      </c>
      <c r="K382" s="1211">
        <f t="shared" si="182"/>
        <v>0</v>
      </c>
      <c r="L382" s="1211">
        <f t="shared" si="182"/>
        <v>0</v>
      </c>
      <c r="M382" s="1225">
        <f t="shared" si="163"/>
        <v>0</v>
      </c>
      <c r="N382" s="1212">
        <f t="shared" si="169"/>
        <v>0</v>
      </c>
      <c r="P382" s="474"/>
      <c r="Q382" s="474"/>
      <c r="R382" s="474"/>
      <c r="S382" s="474"/>
      <c r="T382" s="474"/>
      <c r="U382" s="474"/>
      <c r="V382" s="474"/>
      <c r="W382" s="474"/>
    </row>
    <row r="383" spans="1:23" s="477" customFormat="1">
      <c r="A383" s="1021" t="str">
        <f t="shared" si="164"/>
        <v>8110431111</v>
      </c>
      <c r="B383" s="1218">
        <v>8110</v>
      </c>
      <c r="C383" s="1219">
        <v>4311</v>
      </c>
      <c r="D383" s="1220">
        <v>1</v>
      </c>
      <c r="E383" s="1220">
        <v>1</v>
      </c>
      <c r="F383" s="1220"/>
      <c r="G383" s="1216" t="s">
        <v>572</v>
      </c>
      <c r="H383" s="1217">
        <f>SUM(H384:H384)</f>
        <v>0</v>
      </c>
      <c r="I383" s="1217">
        <f>SUM(I384:I384)</f>
        <v>0</v>
      </c>
      <c r="J383" s="1217">
        <f t="shared" si="161"/>
        <v>0</v>
      </c>
      <c r="K383" s="1217">
        <f t="shared" ref="K383:L383" si="183">SUM(K384:K384)</f>
        <v>0</v>
      </c>
      <c r="L383" s="1217">
        <f t="shared" si="183"/>
        <v>0</v>
      </c>
      <c r="M383" s="1226">
        <f t="shared" si="163"/>
        <v>0</v>
      </c>
      <c r="N383" s="1234">
        <f t="shared" si="169"/>
        <v>0</v>
      </c>
      <c r="P383" s="474"/>
      <c r="Q383" s="474"/>
      <c r="R383" s="474"/>
      <c r="S383" s="474"/>
      <c r="T383" s="474"/>
      <c r="U383" s="474"/>
      <c r="V383" s="474"/>
      <c r="W383" s="474"/>
    </row>
    <row r="384" spans="1:23" s="477" customFormat="1">
      <c r="A384" s="1021" t="str">
        <f t="shared" si="164"/>
        <v>81104311111</v>
      </c>
      <c r="B384" s="478">
        <v>8110</v>
      </c>
      <c r="C384" s="479">
        <v>4311</v>
      </c>
      <c r="D384" s="1168">
        <v>1</v>
      </c>
      <c r="E384" s="1168">
        <v>1</v>
      </c>
      <c r="F384" s="1168">
        <v>1</v>
      </c>
      <c r="G384" s="480" t="s">
        <v>572</v>
      </c>
      <c r="H384" s="481"/>
      <c r="I384" s="481"/>
      <c r="J384" s="481">
        <f t="shared" si="161"/>
        <v>0</v>
      </c>
      <c r="K384" s="481"/>
      <c r="L384" s="481"/>
      <c r="M384" s="1227">
        <f t="shared" si="163"/>
        <v>0</v>
      </c>
      <c r="N384" s="1235">
        <f t="shared" si="169"/>
        <v>0</v>
      </c>
      <c r="P384" s="474"/>
      <c r="Q384" s="474"/>
      <c r="R384" s="474"/>
      <c r="S384" s="474"/>
      <c r="T384" s="474"/>
      <c r="U384" s="474"/>
      <c r="V384" s="474"/>
      <c r="W384" s="474"/>
    </row>
    <row r="385" spans="1:23" s="477" customFormat="1">
      <c r="A385" s="1021" t="str">
        <f t="shared" si="164"/>
        <v>81104319</v>
      </c>
      <c r="B385" s="1201">
        <v>8110</v>
      </c>
      <c r="C385" s="1202">
        <v>4319</v>
      </c>
      <c r="D385" s="1203"/>
      <c r="E385" s="1203"/>
      <c r="F385" s="1203"/>
      <c r="G385" s="1204" t="s">
        <v>578</v>
      </c>
      <c r="H385" s="1205">
        <f t="shared" ref="H385:I387" si="184">SUM(H386)</f>
        <v>0</v>
      </c>
      <c r="I385" s="1205">
        <f t="shared" si="184"/>
        <v>0</v>
      </c>
      <c r="J385" s="1205">
        <f t="shared" si="161"/>
        <v>0</v>
      </c>
      <c r="K385" s="1205">
        <f t="shared" ref="K385:L387" si="185">SUM(K386)</f>
        <v>0</v>
      </c>
      <c r="L385" s="1205">
        <f t="shared" si="185"/>
        <v>0</v>
      </c>
      <c r="M385" s="1224">
        <f t="shared" si="163"/>
        <v>0</v>
      </c>
      <c r="N385" s="1206">
        <f t="shared" si="169"/>
        <v>0</v>
      </c>
      <c r="P385" s="474"/>
      <c r="Q385" s="474"/>
      <c r="R385" s="474"/>
      <c r="S385" s="474"/>
      <c r="T385" s="474"/>
      <c r="U385" s="474"/>
      <c r="V385" s="474"/>
      <c r="W385" s="474"/>
    </row>
    <row r="386" spans="1:23" s="477" customFormat="1">
      <c r="A386" s="1021" t="str">
        <f t="shared" si="164"/>
        <v>811043191</v>
      </c>
      <c r="B386" s="1207">
        <v>8110</v>
      </c>
      <c r="C386" s="1208">
        <v>4319</v>
      </c>
      <c r="D386" s="1209">
        <v>1</v>
      </c>
      <c r="E386" s="1209"/>
      <c r="F386" s="1209"/>
      <c r="G386" s="1210" t="s">
        <v>578</v>
      </c>
      <c r="H386" s="1211">
        <f t="shared" si="184"/>
        <v>0</v>
      </c>
      <c r="I386" s="1211">
        <f t="shared" si="184"/>
        <v>0</v>
      </c>
      <c r="J386" s="1211">
        <f t="shared" si="161"/>
        <v>0</v>
      </c>
      <c r="K386" s="1211">
        <f t="shared" si="185"/>
        <v>0</v>
      </c>
      <c r="L386" s="1211">
        <f t="shared" si="185"/>
        <v>0</v>
      </c>
      <c r="M386" s="1225">
        <f t="shared" si="163"/>
        <v>0</v>
      </c>
      <c r="N386" s="1212">
        <f t="shared" si="169"/>
        <v>0</v>
      </c>
      <c r="P386" s="474"/>
      <c r="Q386" s="474"/>
      <c r="R386" s="474"/>
      <c r="S386" s="474"/>
      <c r="T386" s="474"/>
      <c r="U386" s="474"/>
      <c r="V386" s="474"/>
      <c r="W386" s="474"/>
    </row>
    <row r="387" spans="1:23" s="477" customFormat="1">
      <c r="A387" s="1021" t="str">
        <f t="shared" si="164"/>
        <v>8110431911</v>
      </c>
      <c r="B387" s="1218">
        <v>8110</v>
      </c>
      <c r="C387" s="1219">
        <v>4319</v>
      </c>
      <c r="D387" s="1220">
        <v>1</v>
      </c>
      <c r="E387" s="1220">
        <v>1</v>
      </c>
      <c r="F387" s="1220"/>
      <c r="G387" s="1216" t="s">
        <v>578</v>
      </c>
      <c r="H387" s="1217">
        <f t="shared" si="184"/>
        <v>0</v>
      </c>
      <c r="I387" s="1217">
        <f t="shared" si="184"/>
        <v>0</v>
      </c>
      <c r="J387" s="1217">
        <f t="shared" si="161"/>
        <v>0</v>
      </c>
      <c r="K387" s="1217">
        <f t="shared" si="185"/>
        <v>0</v>
      </c>
      <c r="L387" s="1217">
        <f t="shared" si="185"/>
        <v>0</v>
      </c>
      <c r="M387" s="1226">
        <f t="shared" si="163"/>
        <v>0</v>
      </c>
      <c r="N387" s="1234">
        <f t="shared" si="169"/>
        <v>0</v>
      </c>
      <c r="P387" s="474"/>
      <c r="Q387" s="474"/>
      <c r="R387" s="474"/>
      <c r="S387" s="474"/>
      <c r="T387" s="474"/>
      <c r="U387" s="474"/>
      <c r="V387" s="474"/>
      <c r="W387" s="474"/>
    </row>
    <row r="388" spans="1:23" s="477" customFormat="1">
      <c r="A388" s="1021" t="str">
        <f t="shared" si="164"/>
        <v>81104319111</v>
      </c>
      <c r="B388" s="478">
        <v>8110</v>
      </c>
      <c r="C388" s="479">
        <v>4319</v>
      </c>
      <c r="D388" s="1168">
        <v>1</v>
      </c>
      <c r="E388" s="1168">
        <v>1</v>
      </c>
      <c r="F388" s="1168">
        <v>1</v>
      </c>
      <c r="G388" s="480" t="s">
        <v>578</v>
      </c>
      <c r="H388" s="481"/>
      <c r="I388" s="481"/>
      <c r="J388" s="481">
        <f t="shared" si="161"/>
        <v>0</v>
      </c>
      <c r="K388" s="481"/>
      <c r="L388" s="481"/>
      <c r="M388" s="1227">
        <f t="shared" si="163"/>
        <v>0</v>
      </c>
      <c r="N388" s="1235">
        <f t="shared" si="169"/>
        <v>0</v>
      </c>
      <c r="P388" s="474"/>
      <c r="Q388" s="474"/>
      <c r="R388" s="474"/>
      <c r="S388" s="474"/>
      <c r="T388" s="474"/>
      <c r="U388" s="474"/>
      <c r="V388" s="474"/>
      <c r="W388" s="474"/>
    </row>
    <row r="389" spans="1:23" s="477" customFormat="1" ht="19.5" customHeight="1">
      <c r="A389" s="1021" t="str">
        <f t="shared" si="164"/>
        <v>Subtotal (12)</v>
      </c>
      <c r="B389" s="1025" t="s">
        <v>460</v>
      </c>
      <c r="C389" s="483"/>
      <c r="D389" s="1175"/>
      <c r="E389" s="1175"/>
      <c r="F389" s="1175"/>
      <c r="G389" s="480"/>
      <c r="H389" s="475">
        <f>+H385+H381</f>
        <v>0</v>
      </c>
      <c r="I389" s="475">
        <f>+I385+I381</f>
        <v>0</v>
      </c>
      <c r="J389" s="475">
        <f t="shared" si="161"/>
        <v>0</v>
      </c>
      <c r="K389" s="475">
        <f t="shared" ref="K389:L389" si="186">+K385+K381</f>
        <v>0</v>
      </c>
      <c r="L389" s="475">
        <f t="shared" si="186"/>
        <v>0</v>
      </c>
      <c r="M389" s="1229">
        <f t="shared" si="163"/>
        <v>0</v>
      </c>
      <c r="N389" s="476">
        <f t="shared" si="169"/>
        <v>0</v>
      </c>
      <c r="P389" s="474"/>
      <c r="Q389" s="474"/>
      <c r="R389" s="474"/>
      <c r="S389" s="474"/>
      <c r="T389" s="474"/>
      <c r="U389" s="474"/>
      <c r="V389" s="474"/>
      <c r="W389" s="474"/>
    </row>
    <row r="390" spans="1:23" s="477" customFormat="1" ht="17.25" customHeight="1">
      <c r="A390" s="1021" t="str">
        <f t="shared" si="164"/>
        <v>81104320</v>
      </c>
      <c r="B390" s="1177">
        <v>8110</v>
      </c>
      <c r="C390" s="1178">
        <v>4320</v>
      </c>
      <c r="D390" s="1179"/>
      <c r="E390" s="1179"/>
      <c r="F390" s="1179"/>
      <c r="G390" s="1180" t="s">
        <v>378</v>
      </c>
      <c r="H390" s="1181">
        <f>+H391+H395+H399+H403+H407</f>
        <v>0</v>
      </c>
      <c r="I390" s="1181">
        <f>+I391+I395+I399+I403+I407</f>
        <v>0</v>
      </c>
      <c r="J390" s="1181">
        <f t="shared" si="161"/>
        <v>0</v>
      </c>
      <c r="K390" s="1181">
        <f t="shared" ref="K390:L390" si="187">+K391+K395+K399+K403+K407</f>
        <v>0</v>
      </c>
      <c r="L390" s="1181">
        <f t="shared" si="187"/>
        <v>0</v>
      </c>
      <c r="M390" s="1223">
        <f t="shared" si="163"/>
        <v>0</v>
      </c>
      <c r="N390" s="1182">
        <f t="shared" si="169"/>
        <v>0</v>
      </c>
      <c r="P390" s="474"/>
      <c r="Q390" s="474"/>
      <c r="R390" s="474"/>
      <c r="S390" s="474"/>
      <c r="T390" s="474"/>
      <c r="U390" s="474"/>
      <c r="V390" s="474"/>
      <c r="W390" s="474"/>
    </row>
    <row r="391" spans="1:23" s="477" customFormat="1" ht="18">
      <c r="A391" s="1021" t="str">
        <f t="shared" si="164"/>
        <v>81104321</v>
      </c>
      <c r="B391" s="1201">
        <v>8110</v>
      </c>
      <c r="C391" s="1202">
        <v>4321</v>
      </c>
      <c r="D391" s="1203"/>
      <c r="E391" s="1203"/>
      <c r="F391" s="1203"/>
      <c r="G391" s="1204" t="s">
        <v>579</v>
      </c>
      <c r="H391" s="1205">
        <f t="shared" ref="H391:I393" si="188">SUM(H392)</f>
        <v>0</v>
      </c>
      <c r="I391" s="1205">
        <f t="shared" si="188"/>
        <v>0</v>
      </c>
      <c r="J391" s="1205">
        <f t="shared" si="161"/>
        <v>0</v>
      </c>
      <c r="K391" s="1205">
        <f t="shared" ref="K391:L393" si="189">SUM(K392)</f>
        <v>0</v>
      </c>
      <c r="L391" s="1205">
        <f t="shared" si="189"/>
        <v>0</v>
      </c>
      <c r="M391" s="1224">
        <f t="shared" si="163"/>
        <v>0</v>
      </c>
      <c r="N391" s="1206">
        <f t="shared" si="169"/>
        <v>0</v>
      </c>
      <c r="P391" s="474"/>
      <c r="Q391" s="474"/>
      <c r="R391" s="474"/>
      <c r="S391" s="474"/>
      <c r="T391" s="474"/>
      <c r="U391" s="474"/>
      <c r="V391" s="474"/>
      <c r="W391" s="474"/>
    </row>
    <row r="392" spans="1:23" s="477" customFormat="1" ht="18">
      <c r="A392" s="1021" t="str">
        <f t="shared" si="164"/>
        <v>811043211</v>
      </c>
      <c r="B392" s="1207">
        <v>8110</v>
      </c>
      <c r="C392" s="1208">
        <v>4321</v>
      </c>
      <c r="D392" s="1209">
        <v>1</v>
      </c>
      <c r="E392" s="1209"/>
      <c r="F392" s="1209"/>
      <c r="G392" s="1210" t="s">
        <v>579</v>
      </c>
      <c r="H392" s="1211">
        <f t="shared" si="188"/>
        <v>0</v>
      </c>
      <c r="I392" s="1211">
        <f t="shared" si="188"/>
        <v>0</v>
      </c>
      <c r="J392" s="1211">
        <f t="shared" si="161"/>
        <v>0</v>
      </c>
      <c r="K392" s="1211">
        <f t="shared" si="189"/>
        <v>0</v>
      </c>
      <c r="L392" s="1211">
        <f t="shared" si="189"/>
        <v>0</v>
      </c>
      <c r="M392" s="1225">
        <f t="shared" si="163"/>
        <v>0</v>
      </c>
      <c r="N392" s="1212">
        <f t="shared" si="169"/>
        <v>0</v>
      </c>
      <c r="P392" s="474"/>
      <c r="Q392" s="474"/>
      <c r="R392" s="474"/>
      <c r="S392" s="474"/>
      <c r="T392" s="474"/>
      <c r="U392" s="474"/>
      <c r="V392" s="474"/>
      <c r="W392" s="474"/>
    </row>
    <row r="393" spans="1:23" s="477" customFormat="1">
      <c r="A393" s="1021" t="str">
        <f t="shared" si="164"/>
        <v>8110432111</v>
      </c>
      <c r="B393" s="1218">
        <v>8110</v>
      </c>
      <c r="C393" s="1219">
        <v>4321</v>
      </c>
      <c r="D393" s="1220">
        <v>1</v>
      </c>
      <c r="E393" s="1220">
        <v>1</v>
      </c>
      <c r="F393" s="1220"/>
      <c r="G393" s="1216" t="s">
        <v>579</v>
      </c>
      <c r="H393" s="1217">
        <f t="shared" si="188"/>
        <v>0</v>
      </c>
      <c r="I393" s="1217">
        <f t="shared" si="188"/>
        <v>0</v>
      </c>
      <c r="J393" s="1217">
        <f t="shared" si="161"/>
        <v>0</v>
      </c>
      <c r="K393" s="1217">
        <f t="shared" si="189"/>
        <v>0</v>
      </c>
      <c r="L393" s="1217">
        <f t="shared" si="189"/>
        <v>0</v>
      </c>
      <c r="M393" s="1226">
        <f t="shared" si="163"/>
        <v>0</v>
      </c>
      <c r="N393" s="1234">
        <f t="shared" si="169"/>
        <v>0</v>
      </c>
      <c r="P393" s="474"/>
      <c r="Q393" s="474"/>
      <c r="R393" s="474"/>
      <c r="S393" s="474"/>
      <c r="T393" s="474"/>
      <c r="U393" s="474"/>
      <c r="V393" s="474"/>
      <c r="W393" s="474"/>
    </row>
    <row r="394" spans="1:23" s="477" customFormat="1" ht="17.25" customHeight="1">
      <c r="A394" s="1021" t="str">
        <f t="shared" si="164"/>
        <v>81104321111</v>
      </c>
      <c r="B394" s="478">
        <v>8110</v>
      </c>
      <c r="C394" s="479">
        <v>4321</v>
      </c>
      <c r="D394" s="1168">
        <v>1</v>
      </c>
      <c r="E394" s="1168">
        <v>1</v>
      </c>
      <c r="F394" s="1168">
        <v>1</v>
      </c>
      <c r="G394" s="480" t="s">
        <v>579</v>
      </c>
      <c r="H394" s="481"/>
      <c r="I394" s="481"/>
      <c r="J394" s="481">
        <f t="shared" si="161"/>
        <v>0</v>
      </c>
      <c r="K394" s="481"/>
      <c r="L394" s="481"/>
      <c r="M394" s="1227">
        <f t="shared" si="163"/>
        <v>0</v>
      </c>
      <c r="N394" s="1235">
        <f t="shared" si="169"/>
        <v>0</v>
      </c>
      <c r="P394" s="474"/>
      <c r="Q394" s="474"/>
      <c r="R394" s="474"/>
      <c r="S394" s="474"/>
      <c r="T394" s="474"/>
      <c r="U394" s="474"/>
      <c r="V394" s="474"/>
      <c r="W394" s="474"/>
    </row>
    <row r="395" spans="1:23" s="477" customFormat="1" ht="18">
      <c r="A395" s="1021" t="str">
        <f t="shared" si="164"/>
        <v>81104322</v>
      </c>
      <c r="B395" s="1201">
        <v>8110</v>
      </c>
      <c r="C395" s="1202">
        <v>4322</v>
      </c>
      <c r="D395" s="1203"/>
      <c r="E395" s="1203"/>
      <c r="F395" s="1203"/>
      <c r="G395" s="1204" t="s">
        <v>580</v>
      </c>
      <c r="H395" s="1205">
        <f t="shared" ref="H395:I397" si="190">SUM(H396)</f>
        <v>0</v>
      </c>
      <c r="I395" s="1205">
        <f t="shared" si="190"/>
        <v>0</v>
      </c>
      <c r="J395" s="1205">
        <f t="shared" si="161"/>
        <v>0</v>
      </c>
      <c r="K395" s="1205">
        <f t="shared" ref="K395:L397" si="191">SUM(K396)</f>
        <v>0</v>
      </c>
      <c r="L395" s="1205">
        <f t="shared" si="191"/>
        <v>0</v>
      </c>
      <c r="M395" s="1224">
        <f t="shared" si="163"/>
        <v>0</v>
      </c>
      <c r="N395" s="1206">
        <f t="shared" si="169"/>
        <v>0</v>
      </c>
      <c r="P395" s="474"/>
      <c r="Q395" s="474"/>
      <c r="R395" s="474"/>
      <c r="S395" s="474"/>
      <c r="T395" s="474"/>
      <c r="U395" s="474"/>
      <c r="V395" s="474"/>
      <c r="W395" s="474"/>
    </row>
    <row r="396" spans="1:23" s="477" customFormat="1" ht="18">
      <c r="A396" s="1021" t="str">
        <f t="shared" si="164"/>
        <v>811043221</v>
      </c>
      <c r="B396" s="1207">
        <v>8110</v>
      </c>
      <c r="C396" s="1208">
        <v>4322</v>
      </c>
      <c r="D396" s="1209">
        <v>1</v>
      </c>
      <c r="E396" s="1209"/>
      <c r="F396" s="1209"/>
      <c r="G396" s="1210" t="s">
        <v>580</v>
      </c>
      <c r="H396" s="1211">
        <f t="shared" si="190"/>
        <v>0</v>
      </c>
      <c r="I396" s="1211">
        <f t="shared" si="190"/>
        <v>0</v>
      </c>
      <c r="J396" s="1211">
        <f t="shared" si="161"/>
        <v>0</v>
      </c>
      <c r="K396" s="1211">
        <f t="shared" si="191"/>
        <v>0</v>
      </c>
      <c r="L396" s="1211">
        <f t="shared" si="191"/>
        <v>0</v>
      </c>
      <c r="M396" s="1225">
        <f t="shared" si="163"/>
        <v>0</v>
      </c>
      <c r="N396" s="1212">
        <f t="shared" si="169"/>
        <v>0</v>
      </c>
      <c r="P396" s="474"/>
      <c r="Q396" s="474"/>
      <c r="R396" s="474"/>
      <c r="S396" s="474"/>
      <c r="T396" s="474"/>
      <c r="U396" s="474"/>
      <c r="V396" s="474"/>
      <c r="W396" s="474"/>
    </row>
    <row r="397" spans="1:23" s="477" customFormat="1">
      <c r="A397" s="1021" t="str">
        <f t="shared" si="164"/>
        <v>8110432211</v>
      </c>
      <c r="B397" s="1218">
        <v>8110</v>
      </c>
      <c r="C397" s="1219">
        <v>4322</v>
      </c>
      <c r="D397" s="1220">
        <v>1</v>
      </c>
      <c r="E397" s="1220">
        <v>1</v>
      </c>
      <c r="F397" s="1220"/>
      <c r="G397" s="1216" t="s">
        <v>580</v>
      </c>
      <c r="H397" s="1217">
        <f t="shared" si="190"/>
        <v>0</v>
      </c>
      <c r="I397" s="1217">
        <f t="shared" si="190"/>
        <v>0</v>
      </c>
      <c r="J397" s="1217">
        <f t="shared" si="161"/>
        <v>0</v>
      </c>
      <c r="K397" s="1217">
        <f t="shared" si="191"/>
        <v>0</v>
      </c>
      <c r="L397" s="1217">
        <f t="shared" si="191"/>
        <v>0</v>
      </c>
      <c r="M397" s="1226">
        <f t="shared" si="163"/>
        <v>0</v>
      </c>
      <c r="N397" s="1234">
        <f t="shared" si="169"/>
        <v>0</v>
      </c>
      <c r="P397" s="474"/>
      <c r="Q397" s="474"/>
      <c r="R397" s="474"/>
      <c r="S397" s="474"/>
      <c r="T397" s="474"/>
      <c r="U397" s="474"/>
      <c r="V397" s="474"/>
      <c r="W397" s="474"/>
    </row>
    <row r="398" spans="1:23" s="477" customFormat="1" ht="17.25" customHeight="1">
      <c r="A398" s="1021" t="str">
        <f t="shared" si="164"/>
        <v>81104322111</v>
      </c>
      <c r="B398" s="478">
        <v>8110</v>
      </c>
      <c r="C398" s="479">
        <v>4322</v>
      </c>
      <c r="D398" s="1168">
        <v>1</v>
      </c>
      <c r="E398" s="1168">
        <v>1</v>
      </c>
      <c r="F398" s="1168">
        <v>1</v>
      </c>
      <c r="G398" s="480" t="s">
        <v>580</v>
      </c>
      <c r="H398" s="481"/>
      <c r="I398" s="481"/>
      <c r="J398" s="481">
        <f t="shared" ref="J398:J461" si="192">H398+I398</f>
        <v>0</v>
      </c>
      <c r="K398" s="481"/>
      <c r="L398" s="481"/>
      <c r="M398" s="1227">
        <f t="shared" ref="M398:M461" si="193">IFERROR(L398/J398*100,0)</f>
        <v>0</v>
      </c>
      <c r="N398" s="1235">
        <f t="shared" si="169"/>
        <v>0</v>
      </c>
      <c r="P398" s="474"/>
      <c r="Q398" s="474"/>
      <c r="R398" s="474"/>
      <c r="S398" s="474"/>
      <c r="T398" s="474"/>
      <c r="U398" s="474"/>
      <c r="V398" s="474"/>
      <c r="W398" s="474"/>
    </row>
    <row r="399" spans="1:23" s="477" customFormat="1" ht="18">
      <c r="A399" s="1021" t="str">
        <f t="shared" si="164"/>
        <v>81104323</v>
      </c>
      <c r="B399" s="1201">
        <v>8110</v>
      </c>
      <c r="C399" s="1202">
        <v>4323</v>
      </c>
      <c r="D399" s="1203"/>
      <c r="E399" s="1203"/>
      <c r="F399" s="1203"/>
      <c r="G399" s="1204" t="s">
        <v>581</v>
      </c>
      <c r="H399" s="1205">
        <f t="shared" ref="H399:I401" si="194">SUM(H400)</f>
        <v>0</v>
      </c>
      <c r="I399" s="1205">
        <f t="shared" si="194"/>
        <v>0</v>
      </c>
      <c r="J399" s="1205">
        <f t="shared" si="192"/>
        <v>0</v>
      </c>
      <c r="K399" s="1205">
        <f t="shared" ref="K399:L401" si="195">SUM(K400)</f>
        <v>0</v>
      </c>
      <c r="L399" s="1205">
        <f t="shared" si="195"/>
        <v>0</v>
      </c>
      <c r="M399" s="1224">
        <f t="shared" si="193"/>
        <v>0</v>
      </c>
      <c r="N399" s="1206">
        <f t="shared" si="169"/>
        <v>0</v>
      </c>
      <c r="P399" s="474"/>
      <c r="Q399" s="474"/>
      <c r="R399" s="474"/>
      <c r="S399" s="474"/>
      <c r="T399" s="474"/>
      <c r="U399" s="474"/>
      <c r="V399" s="474"/>
      <c r="W399" s="474"/>
    </row>
    <row r="400" spans="1:23" s="477" customFormat="1" ht="18">
      <c r="A400" s="1021" t="str">
        <f t="shared" si="164"/>
        <v>811043231</v>
      </c>
      <c r="B400" s="1207">
        <v>8110</v>
      </c>
      <c r="C400" s="1208">
        <v>4323</v>
      </c>
      <c r="D400" s="1209">
        <v>1</v>
      </c>
      <c r="E400" s="1209"/>
      <c r="F400" s="1209"/>
      <c r="G400" s="1210" t="s">
        <v>581</v>
      </c>
      <c r="H400" s="1211">
        <f t="shared" si="194"/>
        <v>0</v>
      </c>
      <c r="I400" s="1211">
        <f t="shared" si="194"/>
        <v>0</v>
      </c>
      <c r="J400" s="1211">
        <f t="shared" si="192"/>
        <v>0</v>
      </c>
      <c r="K400" s="1211">
        <f t="shared" si="195"/>
        <v>0</v>
      </c>
      <c r="L400" s="1211">
        <f t="shared" si="195"/>
        <v>0</v>
      </c>
      <c r="M400" s="1225">
        <f t="shared" si="193"/>
        <v>0</v>
      </c>
      <c r="N400" s="1212">
        <f t="shared" si="169"/>
        <v>0</v>
      </c>
      <c r="P400" s="474"/>
      <c r="Q400" s="474"/>
      <c r="R400" s="474"/>
      <c r="S400" s="474"/>
      <c r="T400" s="474"/>
      <c r="U400" s="474"/>
      <c r="V400" s="474"/>
      <c r="W400" s="474"/>
    </row>
    <row r="401" spans="1:23" s="477" customFormat="1" ht="18">
      <c r="A401" s="1021" t="str">
        <f t="shared" ref="A401:A464" si="196">B401&amp;C401&amp;D401&amp;E401&amp;F401</f>
        <v>8110432311</v>
      </c>
      <c r="B401" s="1218">
        <v>8110</v>
      </c>
      <c r="C401" s="1219">
        <v>4323</v>
      </c>
      <c r="D401" s="1220">
        <v>1</v>
      </c>
      <c r="E401" s="1220">
        <v>1</v>
      </c>
      <c r="F401" s="1220"/>
      <c r="G401" s="1216" t="s">
        <v>581</v>
      </c>
      <c r="H401" s="1217">
        <f t="shared" si="194"/>
        <v>0</v>
      </c>
      <c r="I401" s="1217">
        <f t="shared" si="194"/>
        <v>0</v>
      </c>
      <c r="J401" s="1217">
        <f t="shared" si="192"/>
        <v>0</v>
      </c>
      <c r="K401" s="1217">
        <f t="shared" si="195"/>
        <v>0</v>
      </c>
      <c r="L401" s="1217">
        <f t="shared" si="195"/>
        <v>0</v>
      </c>
      <c r="M401" s="1226">
        <f t="shared" si="193"/>
        <v>0</v>
      </c>
      <c r="N401" s="1234">
        <f t="shared" si="169"/>
        <v>0</v>
      </c>
      <c r="P401" s="474"/>
      <c r="Q401" s="474"/>
      <c r="R401" s="474"/>
      <c r="S401" s="474"/>
      <c r="T401" s="474"/>
      <c r="U401" s="474"/>
      <c r="V401" s="474"/>
      <c r="W401" s="474"/>
    </row>
    <row r="402" spans="1:23" s="477" customFormat="1" ht="18">
      <c r="A402" s="1021" t="str">
        <f t="shared" si="196"/>
        <v>81104323111</v>
      </c>
      <c r="B402" s="478">
        <v>8110</v>
      </c>
      <c r="C402" s="479">
        <v>4323</v>
      </c>
      <c r="D402" s="1168">
        <v>1</v>
      </c>
      <c r="E402" s="1168">
        <v>1</v>
      </c>
      <c r="F402" s="1168">
        <v>1</v>
      </c>
      <c r="G402" s="480" t="s">
        <v>581</v>
      </c>
      <c r="H402" s="481"/>
      <c r="I402" s="481"/>
      <c r="J402" s="481">
        <f t="shared" si="192"/>
        <v>0</v>
      </c>
      <c r="K402" s="481"/>
      <c r="L402" s="481"/>
      <c r="M402" s="1227">
        <f t="shared" si="193"/>
        <v>0</v>
      </c>
      <c r="N402" s="1235">
        <f t="shared" si="169"/>
        <v>0</v>
      </c>
      <c r="P402" s="474"/>
      <c r="Q402" s="474"/>
      <c r="R402" s="474"/>
      <c r="S402" s="474"/>
      <c r="T402" s="474"/>
      <c r="U402" s="474"/>
      <c r="V402" s="474"/>
      <c r="W402" s="474"/>
    </row>
    <row r="403" spans="1:23" s="477" customFormat="1" ht="18">
      <c r="A403" s="1021" t="str">
        <f t="shared" si="196"/>
        <v>81104324</v>
      </c>
      <c r="B403" s="1201">
        <v>8110</v>
      </c>
      <c r="C403" s="1202">
        <v>4324</v>
      </c>
      <c r="D403" s="1203"/>
      <c r="E403" s="1203"/>
      <c r="F403" s="1203"/>
      <c r="G403" s="1204" t="s">
        <v>582</v>
      </c>
      <c r="H403" s="1205">
        <f t="shared" ref="H403:I405" si="197">SUM(H404)</f>
        <v>0</v>
      </c>
      <c r="I403" s="1205">
        <f t="shared" si="197"/>
        <v>0</v>
      </c>
      <c r="J403" s="1205">
        <f t="shared" si="192"/>
        <v>0</v>
      </c>
      <c r="K403" s="1205">
        <f t="shared" ref="K403:L405" si="198">SUM(K404)</f>
        <v>0</v>
      </c>
      <c r="L403" s="1205">
        <f t="shared" si="198"/>
        <v>0</v>
      </c>
      <c r="M403" s="1224">
        <f t="shared" si="193"/>
        <v>0</v>
      </c>
      <c r="N403" s="1206">
        <f t="shared" si="169"/>
        <v>0</v>
      </c>
      <c r="P403" s="474"/>
      <c r="Q403" s="474"/>
      <c r="R403" s="474"/>
      <c r="S403" s="474"/>
      <c r="T403" s="474"/>
      <c r="U403" s="474"/>
      <c r="V403" s="474"/>
      <c r="W403" s="474"/>
    </row>
    <row r="404" spans="1:23" s="477" customFormat="1" ht="18">
      <c r="A404" s="1021" t="str">
        <f t="shared" si="196"/>
        <v>811043241</v>
      </c>
      <c r="B404" s="1207">
        <v>8110</v>
      </c>
      <c r="C404" s="1208">
        <v>4324</v>
      </c>
      <c r="D404" s="1209">
        <v>1</v>
      </c>
      <c r="E404" s="1209"/>
      <c r="F404" s="1209"/>
      <c r="G404" s="1210" t="s">
        <v>582</v>
      </c>
      <c r="H404" s="1211">
        <f t="shared" si="197"/>
        <v>0</v>
      </c>
      <c r="I404" s="1211">
        <f t="shared" si="197"/>
        <v>0</v>
      </c>
      <c r="J404" s="1211">
        <f t="shared" si="192"/>
        <v>0</v>
      </c>
      <c r="K404" s="1211">
        <f t="shared" si="198"/>
        <v>0</v>
      </c>
      <c r="L404" s="1211">
        <f t="shared" si="198"/>
        <v>0</v>
      </c>
      <c r="M404" s="1225">
        <f t="shared" si="193"/>
        <v>0</v>
      </c>
      <c r="N404" s="1212">
        <f t="shared" si="169"/>
        <v>0</v>
      </c>
      <c r="P404" s="474"/>
      <c r="Q404" s="474"/>
      <c r="R404" s="474"/>
      <c r="S404" s="474"/>
      <c r="T404" s="474"/>
      <c r="U404" s="474"/>
      <c r="V404" s="474"/>
      <c r="W404" s="474"/>
    </row>
    <row r="405" spans="1:23" s="477" customFormat="1" ht="18">
      <c r="A405" s="1021" t="str">
        <f t="shared" si="196"/>
        <v>8110432411</v>
      </c>
      <c r="B405" s="1218">
        <v>8110</v>
      </c>
      <c r="C405" s="1219">
        <v>4324</v>
      </c>
      <c r="D405" s="1220">
        <v>1</v>
      </c>
      <c r="E405" s="1220">
        <v>1</v>
      </c>
      <c r="F405" s="1220"/>
      <c r="G405" s="1216" t="s">
        <v>582</v>
      </c>
      <c r="H405" s="1217">
        <f t="shared" si="197"/>
        <v>0</v>
      </c>
      <c r="I405" s="1217">
        <f t="shared" si="197"/>
        <v>0</v>
      </c>
      <c r="J405" s="1217">
        <f t="shared" si="192"/>
        <v>0</v>
      </c>
      <c r="K405" s="1217">
        <f t="shared" si="198"/>
        <v>0</v>
      </c>
      <c r="L405" s="1217">
        <f t="shared" si="198"/>
        <v>0</v>
      </c>
      <c r="M405" s="1226">
        <f t="shared" si="193"/>
        <v>0</v>
      </c>
      <c r="N405" s="1234">
        <f t="shared" si="169"/>
        <v>0</v>
      </c>
      <c r="P405" s="474"/>
      <c r="Q405" s="474"/>
      <c r="R405" s="474"/>
      <c r="S405" s="474"/>
      <c r="T405" s="474"/>
      <c r="U405" s="474"/>
      <c r="V405" s="474"/>
      <c r="W405" s="474"/>
    </row>
    <row r="406" spans="1:23" s="477" customFormat="1" ht="21" customHeight="1">
      <c r="A406" s="1021" t="str">
        <f t="shared" si="196"/>
        <v>81104324111</v>
      </c>
      <c r="B406" s="478">
        <v>8110</v>
      </c>
      <c r="C406" s="479">
        <v>4324</v>
      </c>
      <c r="D406" s="1168">
        <v>1</v>
      </c>
      <c r="E406" s="1168">
        <v>1</v>
      </c>
      <c r="F406" s="1168">
        <v>1</v>
      </c>
      <c r="G406" s="480" t="s">
        <v>582</v>
      </c>
      <c r="H406" s="481"/>
      <c r="I406" s="481"/>
      <c r="J406" s="481">
        <f t="shared" si="192"/>
        <v>0</v>
      </c>
      <c r="K406" s="481"/>
      <c r="L406" s="481"/>
      <c r="M406" s="1227">
        <f t="shared" si="193"/>
        <v>0</v>
      </c>
      <c r="N406" s="1235">
        <f t="shared" si="169"/>
        <v>0</v>
      </c>
      <c r="P406" s="474"/>
      <c r="Q406" s="474"/>
      <c r="R406" s="474"/>
      <c r="S406" s="474"/>
      <c r="T406" s="474"/>
      <c r="U406" s="474"/>
      <c r="V406" s="474"/>
      <c r="W406" s="474"/>
    </row>
    <row r="407" spans="1:23" s="477" customFormat="1" ht="18">
      <c r="A407" s="1021" t="str">
        <f t="shared" si="196"/>
        <v>81104325</v>
      </c>
      <c r="B407" s="1201">
        <v>8110</v>
      </c>
      <c r="C407" s="1202">
        <v>4325</v>
      </c>
      <c r="D407" s="1203"/>
      <c r="E407" s="1203"/>
      <c r="F407" s="1203"/>
      <c r="G407" s="1204" t="s">
        <v>583</v>
      </c>
      <c r="H407" s="1205">
        <f t="shared" ref="H407:I409" si="199">SUM(H408)</f>
        <v>0</v>
      </c>
      <c r="I407" s="1205">
        <f t="shared" si="199"/>
        <v>0</v>
      </c>
      <c r="J407" s="1205">
        <f t="shared" si="192"/>
        <v>0</v>
      </c>
      <c r="K407" s="1205">
        <f t="shared" ref="K407:L409" si="200">SUM(K408)</f>
        <v>0</v>
      </c>
      <c r="L407" s="1205">
        <f t="shared" si="200"/>
        <v>0</v>
      </c>
      <c r="M407" s="1224">
        <f t="shared" si="193"/>
        <v>0</v>
      </c>
      <c r="N407" s="1206">
        <f>L407-J407</f>
        <v>0</v>
      </c>
      <c r="P407" s="474"/>
      <c r="Q407" s="474"/>
      <c r="R407" s="474"/>
      <c r="S407" s="474"/>
      <c r="T407" s="474"/>
      <c r="U407" s="474"/>
      <c r="V407" s="474"/>
      <c r="W407" s="474"/>
    </row>
    <row r="408" spans="1:23" s="477" customFormat="1" ht="18">
      <c r="A408" s="1021" t="str">
        <f t="shared" si="196"/>
        <v>811043251</v>
      </c>
      <c r="B408" s="1207">
        <v>8110</v>
      </c>
      <c r="C408" s="1208">
        <v>4325</v>
      </c>
      <c r="D408" s="1209">
        <v>1</v>
      </c>
      <c r="E408" s="1209"/>
      <c r="F408" s="1209"/>
      <c r="G408" s="1210" t="s">
        <v>583</v>
      </c>
      <c r="H408" s="1211">
        <f t="shared" si="199"/>
        <v>0</v>
      </c>
      <c r="I408" s="1211">
        <f t="shared" si="199"/>
        <v>0</v>
      </c>
      <c r="J408" s="1211">
        <f t="shared" si="192"/>
        <v>0</v>
      </c>
      <c r="K408" s="1211">
        <f t="shared" si="200"/>
        <v>0</v>
      </c>
      <c r="L408" s="1211">
        <f t="shared" si="200"/>
        <v>0</v>
      </c>
      <c r="M408" s="1225">
        <f t="shared" si="193"/>
        <v>0</v>
      </c>
      <c r="N408" s="1212">
        <f t="shared" ref="N408" si="201">L408-J408</f>
        <v>0</v>
      </c>
      <c r="P408" s="474"/>
      <c r="Q408" s="474"/>
      <c r="R408" s="474"/>
      <c r="S408" s="474"/>
      <c r="T408" s="474"/>
      <c r="U408" s="474"/>
      <c r="V408" s="474"/>
      <c r="W408" s="474"/>
    </row>
    <row r="409" spans="1:23" s="477" customFormat="1" ht="18">
      <c r="A409" s="1021" t="str">
        <f t="shared" si="196"/>
        <v>8110432511</v>
      </c>
      <c r="B409" s="1218">
        <v>8110</v>
      </c>
      <c r="C409" s="1219">
        <v>4325</v>
      </c>
      <c r="D409" s="1220">
        <v>1</v>
      </c>
      <c r="E409" s="1220">
        <v>1</v>
      </c>
      <c r="F409" s="1220"/>
      <c r="G409" s="1216" t="s">
        <v>583</v>
      </c>
      <c r="H409" s="1217">
        <f t="shared" si="199"/>
        <v>0</v>
      </c>
      <c r="I409" s="1217">
        <f t="shared" si="199"/>
        <v>0</v>
      </c>
      <c r="J409" s="1217">
        <f t="shared" si="192"/>
        <v>0</v>
      </c>
      <c r="K409" s="1217">
        <f t="shared" si="200"/>
        <v>0</v>
      </c>
      <c r="L409" s="1217">
        <f t="shared" si="200"/>
        <v>0</v>
      </c>
      <c r="M409" s="1226">
        <f t="shared" si="193"/>
        <v>0</v>
      </c>
      <c r="N409" s="1234">
        <f t="shared" si="169"/>
        <v>0</v>
      </c>
      <c r="P409" s="474"/>
      <c r="Q409" s="474"/>
      <c r="R409" s="474"/>
      <c r="S409" s="474"/>
      <c r="T409" s="474"/>
      <c r="U409" s="474"/>
      <c r="V409" s="474"/>
      <c r="W409" s="474"/>
    </row>
    <row r="410" spans="1:23" s="477" customFormat="1" ht="21" customHeight="1">
      <c r="A410" s="1021" t="str">
        <f t="shared" si="196"/>
        <v>81104325111</v>
      </c>
      <c r="B410" s="478">
        <v>8110</v>
      </c>
      <c r="C410" s="479">
        <v>4325</v>
      </c>
      <c r="D410" s="1168">
        <v>1</v>
      </c>
      <c r="E410" s="1168">
        <v>1</v>
      </c>
      <c r="F410" s="1168">
        <v>1</v>
      </c>
      <c r="G410" s="480" t="s">
        <v>583</v>
      </c>
      <c r="H410" s="481"/>
      <c r="I410" s="481"/>
      <c r="J410" s="481">
        <f t="shared" si="192"/>
        <v>0</v>
      </c>
      <c r="K410" s="481"/>
      <c r="L410" s="481"/>
      <c r="M410" s="1227">
        <f t="shared" si="193"/>
        <v>0</v>
      </c>
      <c r="N410" s="1235">
        <f t="shared" si="169"/>
        <v>0</v>
      </c>
      <c r="P410" s="474"/>
      <c r="Q410" s="474"/>
      <c r="R410" s="474"/>
      <c r="S410" s="474"/>
      <c r="T410" s="474"/>
      <c r="U410" s="474"/>
      <c r="V410" s="474"/>
      <c r="W410" s="474"/>
    </row>
    <row r="411" spans="1:23" s="477" customFormat="1" ht="19.5" customHeight="1">
      <c r="A411" s="1021" t="str">
        <f t="shared" si="196"/>
        <v>Subtotal (12)</v>
      </c>
      <c r="B411" s="1831" t="s">
        <v>460</v>
      </c>
      <c r="C411" s="1832"/>
      <c r="D411" s="1832"/>
      <c r="E411" s="1832"/>
      <c r="F411" s="1832"/>
      <c r="G411" s="480"/>
      <c r="H411" s="475">
        <f>+H407+H403+H399+H395+H391</f>
        <v>0</v>
      </c>
      <c r="I411" s="475">
        <f>+I407+I403+I399+I395+I391</f>
        <v>0</v>
      </c>
      <c r="J411" s="475">
        <f t="shared" si="192"/>
        <v>0</v>
      </c>
      <c r="K411" s="475">
        <f t="shared" ref="K411:L411" si="202">+K407+K403+K399+K395+K391</f>
        <v>0</v>
      </c>
      <c r="L411" s="475">
        <f t="shared" si="202"/>
        <v>0</v>
      </c>
      <c r="M411" s="1229">
        <f t="shared" si="193"/>
        <v>0</v>
      </c>
      <c r="N411" s="476">
        <f t="shared" si="169"/>
        <v>0</v>
      </c>
      <c r="P411" s="474"/>
      <c r="Q411" s="474"/>
      <c r="R411" s="474"/>
      <c r="S411" s="474"/>
      <c r="T411" s="474"/>
      <c r="U411" s="474"/>
      <c r="V411" s="474"/>
      <c r="W411" s="474"/>
    </row>
    <row r="412" spans="1:23" s="477" customFormat="1" ht="21" customHeight="1">
      <c r="A412" s="1021" t="str">
        <f t="shared" si="196"/>
        <v>81104330</v>
      </c>
      <c r="B412" s="1177">
        <v>8110</v>
      </c>
      <c r="C412" s="1178">
        <v>4330</v>
      </c>
      <c r="D412" s="1179"/>
      <c r="E412" s="1179"/>
      <c r="F412" s="1179"/>
      <c r="G412" s="1180" t="s">
        <v>379</v>
      </c>
      <c r="H412" s="1181">
        <f t="shared" ref="H412:I415" si="203">SUM(H413)</f>
        <v>0</v>
      </c>
      <c r="I412" s="1181">
        <f t="shared" si="203"/>
        <v>0</v>
      </c>
      <c r="J412" s="1181">
        <f t="shared" si="192"/>
        <v>0</v>
      </c>
      <c r="K412" s="1181">
        <f t="shared" ref="K412:L415" si="204">SUM(K413)</f>
        <v>0</v>
      </c>
      <c r="L412" s="1181">
        <f t="shared" si="204"/>
        <v>0</v>
      </c>
      <c r="M412" s="1223">
        <f t="shared" si="193"/>
        <v>0</v>
      </c>
      <c r="N412" s="1182">
        <f t="shared" si="169"/>
        <v>0</v>
      </c>
      <c r="P412" s="474"/>
      <c r="Q412" s="474"/>
      <c r="R412" s="474"/>
      <c r="S412" s="474"/>
      <c r="T412" s="474"/>
      <c r="U412" s="474"/>
      <c r="V412" s="474"/>
      <c r="W412" s="474"/>
    </row>
    <row r="413" spans="1:23" s="477" customFormat="1" ht="18">
      <c r="A413" s="1021" t="str">
        <f t="shared" si="196"/>
        <v>81104331</v>
      </c>
      <c r="B413" s="1201">
        <v>8110</v>
      </c>
      <c r="C413" s="1202">
        <v>4331</v>
      </c>
      <c r="D413" s="1203"/>
      <c r="E413" s="1203"/>
      <c r="F413" s="1203"/>
      <c r="G413" s="1204" t="s">
        <v>379</v>
      </c>
      <c r="H413" s="1205">
        <f t="shared" si="203"/>
        <v>0</v>
      </c>
      <c r="I413" s="1205">
        <f t="shared" si="203"/>
        <v>0</v>
      </c>
      <c r="J413" s="1205">
        <f t="shared" si="192"/>
        <v>0</v>
      </c>
      <c r="K413" s="1205">
        <f t="shared" si="204"/>
        <v>0</v>
      </c>
      <c r="L413" s="1205">
        <f t="shared" si="204"/>
        <v>0</v>
      </c>
      <c r="M413" s="1224">
        <f t="shared" si="193"/>
        <v>0</v>
      </c>
      <c r="N413" s="1206">
        <f t="shared" si="169"/>
        <v>0</v>
      </c>
      <c r="P413" s="474"/>
      <c r="Q413" s="474"/>
      <c r="R413" s="474"/>
      <c r="S413" s="474"/>
      <c r="T413" s="474"/>
      <c r="U413" s="474"/>
      <c r="V413" s="474"/>
      <c r="W413" s="474"/>
    </row>
    <row r="414" spans="1:23" s="477" customFormat="1" ht="18">
      <c r="A414" s="1021" t="str">
        <f t="shared" si="196"/>
        <v>811043311</v>
      </c>
      <c r="B414" s="1207">
        <v>8110</v>
      </c>
      <c r="C414" s="1208">
        <v>4331</v>
      </c>
      <c r="D414" s="1209">
        <v>1</v>
      </c>
      <c r="E414" s="1209"/>
      <c r="F414" s="1209"/>
      <c r="G414" s="1210" t="s">
        <v>379</v>
      </c>
      <c r="H414" s="1211">
        <f t="shared" si="203"/>
        <v>0</v>
      </c>
      <c r="I414" s="1211">
        <f t="shared" si="203"/>
        <v>0</v>
      </c>
      <c r="J414" s="1211">
        <f t="shared" si="192"/>
        <v>0</v>
      </c>
      <c r="K414" s="1211">
        <f t="shared" si="204"/>
        <v>0</v>
      </c>
      <c r="L414" s="1211">
        <f t="shared" si="204"/>
        <v>0</v>
      </c>
      <c r="M414" s="1225">
        <f t="shared" si="193"/>
        <v>0</v>
      </c>
      <c r="N414" s="1212">
        <f t="shared" si="169"/>
        <v>0</v>
      </c>
      <c r="P414" s="474"/>
      <c r="Q414" s="474"/>
      <c r="R414" s="474"/>
      <c r="S414" s="474"/>
      <c r="T414" s="474"/>
      <c r="U414" s="474"/>
      <c r="V414" s="474"/>
      <c r="W414" s="474"/>
    </row>
    <row r="415" spans="1:23" s="477" customFormat="1" ht="18">
      <c r="A415" s="1021" t="str">
        <f t="shared" si="196"/>
        <v>8110433111</v>
      </c>
      <c r="B415" s="1218">
        <v>8110</v>
      </c>
      <c r="C415" s="1219">
        <v>4331</v>
      </c>
      <c r="D415" s="1220">
        <v>1</v>
      </c>
      <c r="E415" s="1220">
        <v>1</v>
      </c>
      <c r="F415" s="1220"/>
      <c r="G415" s="1216" t="s">
        <v>379</v>
      </c>
      <c r="H415" s="1217">
        <f t="shared" si="203"/>
        <v>0</v>
      </c>
      <c r="I415" s="1217">
        <f t="shared" si="203"/>
        <v>0</v>
      </c>
      <c r="J415" s="1217">
        <f t="shared" si="192"/>
        <v>0</v>
      </c>
      <c r="K415" s="1217">
        <f t="shared" si="204"/>
        <v>0</v>
      </c>
      <c r="L415" s="1217">
        <f t="shared" si="204"/>
        <v>0</v>
      </c>
      <c r="M415" s="1226">
        <f t="shared" si="193"/>
        <v>0</v>
      </c>
      <c r="N415" s="1234">
        <f t="shared" si="169"/>
        <v>0</v>
      </c>
      <c r="P415" s="474"/>
      <c r="Q415" s="474"/>
      <c r="R415" s="474"/>
      <c r="S415" s="474"/>
      <c r="T415" s="474"/>
      <c r="U415" s="474"/>
      <c r="V415" s="474"/>
      <c r="W415" s="474"/>
    </row>
    <row r="416" spans="1:23" s="477" customFormat="1" ht="18">
      <c r="A416" s="1021" t="str">
        <f t="shared" si="196"/>
        <v>81104331111</v>
      </c>
      <c r="B416" s="478">
        <v>8110</v>
      </c>
      <c r="C416" s="479">
        <v>4331</v>
      </c>
      <c r="D416" s="1168">
        <v>1</v>
      </c>
      <c r="E416" s="1168">
        <v>1</v>
      </c>
      <c r="F416" s="1168">
        <v>1</v>
      </c>
      <c r="G416" s="480" t="s">
        <v>379</v>
      </c>
      <c r="H416" s="481"/>
      <c r="I416" s="481"/>
      <c r="J416" s="481">
        <f t="shared" si="192"/>
        <v>0</v>
      </c>
      <c r="K416" s="481"/>
      <c r="L416" s="481"/>
      <c r="M416" s="1227">
        <f t="shared" si="193"/>
        <v>0</v>
      </c>
      <c r="N416" s="1235">
        <f t="shared" si="169"/>
        <v>0</v>
      </c>
      <c r="P416" s="474"/>
      <c r="Q416" s="474"/>
      <c r="R416" s="474"/>
      <c r="S416" s="474"/>
      <c r="T416" s="474"/>
      <c r="U416" s="474"/>
      <c r="V416" s="474"/>
      <c r="W416" s="474"/>
    </row>
    <row r="417" spans="1:23" s="477" customFormat="1" ht="19.5" customHeight="1">
      <c r="A417" s="1021" t="str">
        <f t="shared" si="196"/>
        <v>Subtotal (12)</v>
      </c>
      <c r="B417" s="1831" t="s">
        <v>460</v>
      </c>
      <c r="C417" s="1832"/>
      <c r="D417" s="1832"/>
      <c r="E417" s="1832"/>
      <c r="F417" s="1832"/>
      <c r="G417" s="480"/>
      <c r="H417" s="475">
        <f>H414</f>
        <v>0</v>
      </c>
      <c r="I417" s="475">
        <f>I414</f>
        <v>0</v>
      </c>
      <c r="J417" s="475">
        <f t="shared" si="192"/>
        <v>0</v>
      </c>
      <c r="K417" s="475">
        <f t="shared" ref="K417:L417" si="205">K414</f>
        <v>0</v>
      </c>
      <c r="L417" s="475">
        <f t="shared" si="205"/>
        <v>0</v>
      </c>
      <c r="M417" s="1229">
        <f t="shared" si="193"/>
        <v>0</v>
      </c>
      <c r="N417" s="476">
        <f t="shared" si="169"/>
        <v>0</v>
      </c>
      <c r="P417" s="474"/>
      <c r="Q417" s="474"/>
      <c r="R417" s="474"/>
      <c r="S417" s="474"/>
      <c r="T417" s="474"/>
      <c r="U417" s="474"/>
      <c r="V417" s="474"/>
      <c r="W417" s="474"/>
    </row>
    <row r="418" spans="1:23" s="477" customFormat="1">
      <c r="A418" s="1021" t="str">
        <f t="shared" si="196"/>
        <v>81104340</v>
      </c>
      <c r="B418" s="1177">
        <v>8110</v>
      </c>
      <c r="C418" s="1178">
        <v>4340</v>
      </c>
      <c r="D418" s="1179"/>
      <c r="E418" s="1179"/>
      <c r="F418" s="1179"/>
      <c r="G418" s="1180" t="s">
        <v>380</v>
      </c>
      <c r="H418" s="1181">
        <f t="shared" ref="H418:I421" si="206">SUM(H419)</f>
        <v>0</v>
      </c>
      <c r="I418" s="1181">
        <f t="shared" si="206"/>
        <v>0</v>
      </c>
      <c r="J418" s="1181">
        <f t="shared" si="192"/>
        <v>0</v>
      </c>
      <c r="K418" s="1181">
        <f t="shared" ref="K418:L421" si="207">SUM(K419)</f>
        <v>0</v>
      </c>
      <c r="L418" s="1181">
        <f t="shared" si="207"/>
        <v>0</v>
      </c>
      <c r="M418" s="1223">
        <f t="shared" si="193"/>
        <v>0</v>
      </c>
      <c r="N418" s="1182">
        <f>L418-J418</f>
        <v>0</v>
      </c>
      <c r="P418" s="474"/>
      <c r="Q418" s="474"/>
      <c r="R418" s="474"/>
      <c r="S418" s="474"/>
      <c r="T418" s="474"/>
      <c r="U418" s="474"/>
      <c r="V418" s="474"/>
      <c r="W418" s="474"/>
    </row>
    <row r="419" spans="1:23" s="477" customFormat="1">
      <c r="A419" s="1021" t="str">
        <f t="shared" si="196"/>
        <v>81104341</v>
      </c>
      <c r="B419" s="1201">
        <v>8110</v>
      </c>
      <c r="C419" s="1202">
        <v>4341</v>
      </c>
      <c r="D419" s="1203"/>
      <c r="E419" s="1203"/>
      <c r="F419" s="1203"/>
      <c r="G419" s="1204" t="s">
        <v>584</v>
      </c>
      <c r="H419" s="1205">
        <f t="shared" si="206"/>
        <v>0</v>
      </c>
      <c r="I419" s="1205">
        <f t="shared" si="206"/>
        <v>0</v>
      </c>
      <c r="J419" s="1205">
        <f t="shared" si="192"/>
        <v>0</v>
      </c>
      <c r="K419" s="1205">
        <f t="shared" si="207"/>
        <v>0</v>
      </c>
      <c r="L419" s="1205">
        <f t="shared" si="207"/>
        <v>0</v>
      </c>
      <c r="M419" s="1224">
        <f t="shared" si="193"/>
        <v>0</v>
      </c>
      <c r="N419" s="1206">
        <f t="shared" ref="N419" si="208">L419-J419</f>
        <v>0</v>
      </c>
      <c r="P419" s="474"/>
      <c r="Q419" s="474"/>
      <c r="R419" s="474"/>
      <c r="S419" s="474"/>
      <c r="T419" s="474"/>
      <c r="U419" s="474"/>
      <c r="V419" s="474"/>
      <c r="W419" s="474"/>
    </row>
    <row r="420" spans="1:23" s="477" customFormat="1">
      <c r="A420" s="1021" t="str">
        <f t="shared" si="196"/>
        <v>811043411</v>
      </c>
      <c r="B420" s="1207">
        <v>8110</v>
      </c>
      <c r="C420" s="1208">
        <v>4341</v>
      </c>
      <c r="D420" s="1209">
        <v>1</v>
      </c>
      <c r="E420" s="1209"/>
      <c r="F420" s="1209"/>
      <c r="G420" s="1210" t="s">
        <v>584</v>
      </c>
      <c r="H420" s="1211">
        <f t="shared" si="206"/>
        <v>0</v>
      </c>
      <c r="I420" s="1211">
        <f t="shared" si="206"/>
        <v>0</v>
      </c>
      <c r="J420" s="1211">
        <f t="shared" si="192"/>
        <v>0</v>
      </c>
      <c r="K420" s="1211">
        <f t="shared" si="207"/>
        <v>0</v>
      </c>
      <c r="L420" s="1211">
        <f t="shared" si="207"/>
        <v>0</v>
      </c>
      <c r="M420" s="1225">
        <f t="shared" si="193"/>
        <v>0</v>
      </c>
      <c r="N420" s="1212">
        <f t="shared" si="169"/>
        <v>0</v>
      </c>
      <c r="P420" s="474"/>
      <c r="Q420" s="474"/>
      <c r="R420" s="474"/>
      <c r="S420" s="474"/>
      <c r="T420" s="474"/>
      <c r="U420" s="474"/>
      <c r="V420" s="474"/>
      <c r="W420" s="474"/>
    </row>
    <row r="421" spans="1:23" s="477" customFormat="1">
      <c r="A421" s="1021" t="str">
        <f t="shared" si="196"/>
        <v>8110434111</v>
      </c>
      <c r="B421" s="1218">
        <v>8110</v>
      </c>
      <c r="C421" s="1219">
        <v>4341</v>
      </c>
      <c r="D421" s="1220">
        <v>1</v>
      </c>
      <c r="E421" s="1220">
        <v>1</v>
      </c>
      <c r="F421" s="1220"/>
      <c r="G421" s="1216" t="s">
        <v>380</v>
      </c>
      <c r="H421" s="1217">
        <f t="shared" si="206"/>
        <v>0</v>
      </c>
      <c r="I421" s="1217">
        <f t="shared" si="206"/>
        <v>0</v>
      </c>
      <c r="J421" s="1217">
        <f t="shared" si="192"/>
        <v>0</v>
      </c>
      <c r="K421" s="1217">
        <f t="shared" si="207"/>
        <v>0</v>
      </c>
      <c r="L421" s="1217">
        <f t="shared" si="207"/>
        <v>0</v>
      </c>
      <c r="M421" s="1226">
        <f t="shared" si="193"/>
        <v>0</v>
      </c>
      <c r="N421" s="1234">
        <f t="shared" si="169"/>
        <v>0</v>
      </c>
      <c r="P421" s="474"/>
      <c r="Q421" s="474"/>
      <c r="R421" s="474"/>
      <c r="S421" s="474"/>
      <c r="T421" s="474"/>
      <c r="U421" s="474"/>
      <c r="V421" s="474"/>
      <c r="W421" s="474"/>
    </row>
    <row r="422" spans="1:23" s="477" customFormat="1">
      <c r="A422" s="1021" t="str">
        <f t="shared" si="196"/>
        <v>81104341111</v>
      </c>
      <c r="B422" s="478">
        <v>8110</v>
      </c>
      <c r="C422" s="479">
        <v>4341</v>
      </c>
      <c r="D422" s="1168">
        <v>1</v>
      </c>
      <c r="E422" s="1168">
        <v>1</v>
      </c>
      <c r="F422" s="1168">
        <v>1</v>
      </c>
      <c r="G422" s="480" t="s">
        <v>584</v>
      </c>
      <c r="H422" s="481"/>
      <c r="I422" s="481"/>
      <c r="J422" s="481">
        <f t="shared" si="192"/>
        <v>0</v>
      </c>
      <c r="K422" s="481"/>
      <c r="L422" s="481"/>
      <c r="M422" s="1227">
        <f t="shared" si="193"/>
        <v>0</v>
      </c>
      <c r="N422" s="1235">
        <f t="shared" si="169"/>
        <v>0</v>
      </c>
      <c r="P422" s="474"/>
      <c r="Q422" s="474"/>
      <c r="R422" s="474"/>
      <c r="S422" s="474"/>
      <c r="T422" s="474"/>
      <c r="U422" s="474"/>
      <c r="V422" s="474"/>
      <c r="W422" s="474"/>
    </row>
    <row r="423" spans="1:23" s="477" customFormat="1" ht="20.25" customHeight="1">
      <c r="A423" s="1021" t="str">
        <f t="shared" si="196"/>
        <v>Subtotal (12)</v>
      </c>
      <c r="B423" s="1831" t="s">
        <v>460</v>
      </c>
      <c r="C423" s="1832"/>
      <c r="D423" s="1832"/>
      <c r="E423" s="1832"/>
      <c r="F423" s="1832"/>
      <c r="G423" s="480"/>
      <c r="H423" s="475">
        <f>+H420</f>
        <v>0</v>
      </c>
      <c r="I423" s="475">
        <f>+I420</f>
        <v>0</v>
      </c>
      <c r="J423" s="475">
        <f t="shared" si="192"/>
        <v>0</v>
      </c>
      <c r="K423" s="475">
        <f t="shared" ref="K423:L423" si="209">+K420</f>
        <v>0</v>
      </c>
      <c r="L423" s="475">
        <f t="shared" si="209"/>
        <v>0</v>
      </c>
      <c r="M423" s="1229">
        <f t="shared" si="193"/>
        <v>0</v>
      </c>
      <c r="N423" s="476">
        <f t="shared" si="169"/>
        <v>0</v>
      </c>
      <c r="P423" s="474"/>
      <c r="Q423" s="474"/>
      <c r="R423" s="474"/>
      <c r="S423" s="474"/>
      <c r="T423" s="474"/>
      <c r="U423" s="474"/>
      <c r="V423" s="474"/>
      <c r="W423" s="474"/>
    </row>
    <row r="424" spans="1:23" s="477" customFormat="1">
      <c r="A424" s="1021" t="str">
        <f t="shared" si="196"/>
        <v>81104350</v>
      </c>
      <c r="B424" s="1177">
        <v>8110</v>
      </c>
      <c r="C424" s="1199">
        <v>4350</v>
      </c>
      <c r="D424" s="1200"/>
      <c r="E424" s="1200"/>
      <c r="F424" s="1200"/>
      <c r="G424" s="1180" t="s">
        <v>585</v>
      </c>
      <c r="H424" s="1181">
        <f t="shared" ref="H424:I426" si="210">SUM(H425)</f>
        <v>0</v>
      </c>
      <c r="I424" s="1181">
        <f t="shared" si="210"/>
        <v>0</v>
      </c>
      <c r="J424" s="1181">
        <f t="shared" si="192"/>
        <v>0</v>
      </c>
      <c r="K424" s="1181">
        <f t="shared" ref="K424:L426" si="211">SUM(K425)</f>
        <v>0</v>
      </c>
      <c r="L424" s="1181">
        <f t="shared" si="211"/>
        <v>0</v>
      </c>
      <c r="M424" s="1223">
        <f t="shared" si="193"/>
        <v>0</v>
      </c>
      <c r="N424" s="1182">
        <f t="shared" si="169"/>
        <v>0</v>
      </c>
      <c r="P424" s="474"/>
      <c r="Q424" s="474"/>
      <c r="R424" s="474"/>
      <c r="S424" s="474"/>
      <c r="T424" s="474"/>
      <c r="U424" s="474"/>
      <c r="V424" s="474"/>
      <c r="W424" s="474"/>
    </row>
    <row r="425" spans="1:23" s="477" customFormat="1">
      <c r="A425" s="1021" t="str">
        <f t="shared" si="196"/>
        <v>81104351</v>
      </c>
      <c r="B425" s="1201">
        <v>8110</v>
      </c>
      <c r="C425" s="1202">
        <v>4351</v>
      </c>
      <c r="D425" s="1203"/>
      <c r="E425" s="1203"/>
      <c r="F425" s="1203"/>
      <c r="G425" s="1204" t="s">
        <v>585</v>
      </c>
      <c r="H425" s="1205">
        <f t="shared" si="210"/>
        <v>0</v>
      </c>
      <c r="I425" s="1205">
        <f t="shared" si="210"/>
        <v>0</v>
      </c>
      <c r="J425" s="1205">
        <f t="shared" si="192"/>
        <v>0</v>
      </c>
      <c r="K425" s="1205">
        <f t="shared" si="211"/>
        <v>0</v>
      </c>
      <c r="L425" s="1205">
        <f t="shared" si="211"/>
        <v>0</v>
      </c>
      <c r="M425" s="1224">
        <f t="shared" si="193"/>
        <v>0</v>
      </c>
      <c r="N425" s="1206">
        <f t="shared" ref="N425:N472" si="212">L425-J425</f>
        <v>0</v>
      </c>
      <c r="P425" s="474"/>
      <c r="Q425" s="474"/>
      <c r="R425" s="474"/>
      <c r="S425" s="474"/>
      <c r="T425" s="474"/>
      <c r="U425" s="474"/>
      <c r="V425" s="474"/>
      <c r="W425" s="474"/>
    </row>
    <row r="426" spans="1:23" s="477" customFormat="1">
      <c r="A426" s="1021" t="str">
        <f t="shared" si="196"/>
        <v>811043511</v>
      </c>
      <c r="B426" s="1207">
        <v>8110</v>
      </c>
      <c r="C426" s="1208">
        <v>4351</v>
      </c>
      <c r="D426" s="1209">
        <v>1</v>
      </c>
      <c r="E426" s="1209"/>
      <c r="F426" s="1209"/>
      <c r="G426" s="1210" t="s">
        <v>585</v>
      </c>
      <c r="H426" s="1211">
        <f t="shared" si="210"/>
        <v>0</v>
      </c>
      <c r="I426" s="1211">
        <f t="shared" si="210"/>
        <v>0</v>
      </c>
      <c r="J426" s="1211">
        <f t="shared" si="192"/>
        <v>0</v>
      </c>
      <c r="K426" s="1211">
        <f t="shared" si="211"/>
        <v>0</v>
      </c>
      <c r="L426" s="1211">
        <f t="shared" si="211"/>
        <v>0</v>
      </c>
      <c r="M426" s="1225">
        <f t="shared" si="193"/>
        <v>0</v>
      </c>
      <c r="N426" s="1212">
        <f t="shared" si="212"/>
        <v>0</v>
      </c>
      <c r="P426" s="474"/>
      <c r="Q426" s="474"/>
      <c r="R426" s="474"/>
      <c r="S426" s="474"/>
      <c r="T426" s="474"/>
      <c r="U426" s="474"/>
      <c r="V426" s="474"/>
      <c r="W426" s="474"/>
    </row>
    <row r="427" spans="1:23" s="477" customFormat="1">
      <c r="A427" s="1021" t="str">
        <f t="shared" si="196"/>
        <v>8110435111</v>
      </c>
      <c r="B427" s="1218">
        <v>8110</v>
      </c>
      <c r="C427" s="1219">
        <v>4351</v>
      </c>
      <c r="D427" s="1220">
        <v>1</v>
      </c>
      <c r="E427" s="1220">
        <v>1</v>
      </c>
      <c r="F427" s="1220"/>
      <c r="G427" s="1216" t="s">
        <v>585</v>
      </c>
      <c r="H427" s="1217">
        <f>SUM(H428:H433)</f>
        <v>0</v>
      </c>
      <c r="I427" s="1217">
        <f>SUM(I428:I433)</f>
        <v>0</v>
      </c>
      <c r="J427" s="1217">
        <f t="shared" si="192"/>
        <v>0</v>
      </c>
      <c r="K427" s="1217">
        <f t="shared" ref="K427:L427" si="213">SUM(K428:K433)</f>
        <v>0</v>
      </c>
      <c r="L427" s="1217">
        <f t="shared" si="213"/>
        <v>0</v>
      </c>
      <c r="M427" s="1226">
        <f t="shared" si="193"/>
        <v>0</v>
      </c>
      <c r="N427" s="1234">
        <f t="shared" si="212"/>
        <v>0</v>
      </c>
      <c r="P427" s="474"/>
      <c r="Q427" s="474"/>
      <c r="R427" s="474"/>
      <c r="S427" s="474"/>
      <c r="T427" s="474"/>
      <c r="U427" s="474"/>
      <c r="V427" s="474"/>
      <c r="W427" s="474"/>
    </row>
    <row r="428" spans="1:23" s="477" customFormat="1">
      <c r="A428" s="1021" t="str">
        <f t="shared" si="196"/>
        <v>81104351111</v>
      </c>
      <c r="B428" s="478">
        <v>8110</v>
      </c>
      <c r="C428" s="487">
        <v>4351</v>
      </c>
      <c r="D428" s="1169">
        <v>1</v>
      </c>
      <c r="E428" s="1168">
        <v>1</v>
      </c>
      <c r="F428" s="1168">
        <v>1</v>
      </c>
      <c r="G428" s="480" t="s">
        <v>586</v>
      </c>
      <c r="H428" s="482"/>
      <c r="I428" s="482"/>
      <c r="J428" s="482">
        <f t="shared" si="192"/>
        <v>0</v>
      </c>
      <c r="K428" s="482"/>
      <c r="L428" s="482"/>
      <c r="M428" s="1228">
        <f t="shared" si="193"/>
        <v>0</v>
      </c>
      <c r="N428" s="1236">
        <f t="shared" si="212"/>
        <v>0</v>
      </c>
      <c r="P428" s="474"/>
      <c r="Q428" s="474"/>
      <c r="R428" s="474"/>
      <c r="S428" s="474"/>
      <c r="T428" s="474"/>
      <c r="U428" s="474"/>
      <c r="V428" s="474"/>
      <c r="W428" s="474"/>
    </row>
    <row r="429" spans="1:23" s="477" customFormat="1">
      <c r="A429" s="1021" t="str">
        <f t="shared" si="196"/>
        <v>81104351112</v>
      </c>
      <c r="B429" s="478">
        <v>8110</v>
      </c>
      <c r="C429" s="487">
        <v>4351</v>
      </c>
      <c r="D429" s="1169">
        <v>1</v>
      </c>
      <c r="E429" s="1168">
        <v>1</v>
      </c>
      <c r="F429" s="1168">
        <v>2</v>
      </c>
      <c r="G429" s="480" t="s">
        <v>587</v>
      </c>
      <c r="H429" s="482"/>
      <c r="I429" s="482"/>
      <c r="J429" s="482">
        <f t="shared" si="192"/>
        <v>0</v>
      </c>
      <c r="K429" s="482"/>
      <c r="L429" s="482"/>
      <c r="M429" s="1228">
        <f t="shared" si="193"/>
        <v>0</v>
      </c>
      <c r="N429" s="1236">
        <f t="shared" si="212"/>
        <v>0</v>
      </c>
      <c r="P429" s="474"/>
      <c r="Q429" s="474"/>
      <c r="R429" s="474"/>
      <c r="S429" s="474"/>
      <c r="T429" s="474"/>
      <c r="U429" s="474"/>
      <c r="V429" s="474"/>
      <c r="W429" s="474"/>
    </row>
    <row r="430" spans="1:23" s="477" customFormat="1">
      <c r="A430" s="1021" t="str">
        <f t="shared" si="196"/>
        <v>81104351113</v>
      </c>
      <c r="B430" s="478">
        <v>8110</v>
      </c>
      <c r="C430" s="487">
        <v>4351</v>
      </c>
      <c r="D430" s="1169">
        <v>1</v>
      </c>
      <c r="E430" s="1168">
        <v>1</v>
      </c>
      <c r="F430" s="1168">
        <v>3</v>
      </c>
      <c r="G430" s="480" t="s">
        <v>588</v>
      </c>
      <c r="H430" s="482"/>
      <c r="I430" s="482"/>
      <c r="J430" s="482">
        <f t="shared" si="192"/>
        <v>0</v>
      </c>
      <c r="K430" s="482"/>
      <c r="L430" s="482"/>
      <c r="M430" s="1228">
        <f t="shared" si="193"/>
        <v>0</v>
      </c>
      <c r="N430" s="1236">
        <f t="shared" si="212"/>
        <v>0</v>
      </c>
      <c r="P430" s="474"/>
      <c r="Q430" s="474"/>
      <c r="R430" s="474"/>
      <c r="S430" s="474"/>
      <c r="T430" s="474"/>
      <c r="U430" s="474"/>
      <c r="V430" s="474"/>
      <c r="W430" s="474"/>
    </row>
    <row r="431" spans="1:23" s="477" customFormat="1">
      <c r="A431" s="1021" t="str">
        <f t="shared" si="196"/>
        <v>81104351114</v>
      </c>
      <c r="B431" s="488">
        <v>8110</v>
      </c>
      <c r="C431" s="489">
        <v>4351</v>
      </c>
      <c r="D431" s="1169">
        <v>1</v>
      </c>
      <c r="E431" s="1169">
        <v>1</v>
      </c>
      <c r="F431" s="1169">
        <v>4</v>
      </c>
      <c r="G431" s="480" t="s">
        <v>589</v>
      </c>
      <c r="H431" s="482"/>
      <c r="I431" s="482"/>
      <c r="J431" s="482">
        <f t="shared" si="192"/>
        <v>0</v>
      </c>
      <c r="K431" s="482"/>
      <c r="L431" s="482"/>
      <c r="M431" s="1228">
        <f t="shared" si="193"/>
        <v>0</v>
      </c>
      <c r="N431" s="1236">
        <f t="shared" si="212"/>
        <v>0</v>
      </c>
      <c r="P431" s="474"/>
      <c r="Q431" s="474"/>
      <c r="R431" s="474"/>
      <c r="S431" s="474"/>
      <c r="T431" s="474"/>
      <c r="U431" s="474"/>
      <c r="V431" s="474"/>
      <c r="W431" s="474"/>
    </row>
    <row r="432" spans="1:23" s="477" customFormat="1">
      <c r="A432" s="1021" t="str">
        <f t="shared" si="196"/>
        <v>81104351115</v>
      </c>
      <c r="B432" s="488">
        <v>8110</v>
      </c>
      <c r="C432" s="489">
        <v>4351</v>
      </c>
      <c r="D432" s="1169">
        <v>1</v>
      </c>
      <c r="E432" s="1169">
        <v>1</v>
      </c>
      <c r="F432" s="1169">
        <v>5</v>
      </c>
      <c r="G432" s="480" t="s">
        <v>590</v>
      </c>
      <c r="H432" s="482"/>
      <c r="I432" s="482"/>
      <c r="J432" s="482">
        <f t="shared" si="192"/>
        <v>0</v>
      </c>
      <c r="K432" s="482"/>
      <c r="L432" s="482"/>
      <c r="M432" s="1228">
        <f t="shared" si="193"/>
        <v>0</v>
      </c>
      <c r="N432" s="1236">
        <f t="shared" si="212"/>
        <v>0</v>
      </c>
      <c r="P432" s="474"/>
      <c r="Q432" s="474"/>
      <c r="R432" s="474"/>
      <c r="S432" s="474"/>
      <c r="T432" s="474"/>
      <c r="U432" s="474"/>
      <c r="V432" s="474"/>
      <c r="W432" s="474"/>
    </row>
    <row r="433" spans="1:23" s="477" customFormat="1" ht="27">
      <c r="A433" s="1021" t="str">
        <f t="shared" si="196"/>
        <v>81104351116</v>
      </c>
      <c r="B433" s="488">
        <v>8110</v>
      </c>
      <c r="C433" s="489">
        <v>4351</v>
      </c>
      <c r="D433" s="1169">
        <v>1</v>
      </c>
      <c r="E433" s="1169">
        <v>1</v>
      </c>
      <c r="F433" s="1169">
        <v>6</v>
      </c>
      <c r="G433" s="480" t="s">
        <v>591</v>
      </c>
      <c r="H433" s="482"/>
      <c r="I433" s="482"/>
      <c r="J433" s="482">
        <f t="shared" si="192"/>
        <v>0</v>
      </c>
      <c r="K433" s="482"/>
      <c r="L433" s="482"/>
      <c r="M433" s="1228">
        <f t="shared" si="193"/>
        <v>0</v>
      </c>
      <c r="N433" s="1236">
        <f t="shared" si="212"/>
        <v>0</v>
      </c>
      <c r="P433" s="474"/>
      <c r="Q433" s="474"/>
      <c r="R433" s="474"/>
      <c r="S433" s="474"/>
      <c r="T433" s="474"/>
      <c r="U433" s="474"/>
      <c r="V433" s="474"/>
      <c r="W433" s="474"/>
    </row>
    <row r="434" spans="1:23" s="477" customFormat="1" ht="19.5" customHeight="1">
      <c r="A434" s="1021" t="str">
        <f t="shared" si="196"/>
        <v>Subtotal (12)</v>
      </c>
      <c r="B434" s="1831" t="s">
        <v>460</v>
      </c>
      <c r="C434" s="1832"/>
      <c r="D434" s="1832"/>
      <c r="E434" s="1832"/>
      <c r="F434" s="1832"/>
      <c r="G434" s="480"/>
      <c r="H434" s="475">
        <f>+H424</f>
        <v>0</v>
      </c>
      <c r="I434" s="475">
        <f>+I424</f>
        <v>0</v>
      </c>
      <c r="J434" s="475">
        <f t="shared" si="192"/>
        <v>0</v>
      </c>
      <c r="K434" s="475">
        <f t="shared" ref="K434:L434" si="214">+K424</f>
        <v>0</v>
      </c>
      <c r="L434" s="475">
        <f t="shared" si="214"/>
        <v>0</v>
      </c>
      <c r="M434" s="1229">
        <f t="shared" si="193"/>
        <v>0</v>
      </c>
      <c r="N434" s="476">
        <f t="shared" si="212"/>
        <v>0</v>
      </c>
      <c r="P434" s="474"/>
      <c r="Q434" s="474"/>
      <c r="R434" s="474"/>
      <c r="S434" s="474"/>
      <c r="T434" s="474"/>
      <c r="U434" s="474"/>
      <c r="V434" s="474"/>
      <c r="W434" s="474"/>
    </row>
    <row r="435" spans="1:23" s="477" customFormat="1">
      <c r="A435" s="1021" t="str">
        <f t="shared" si="196"/>
        <v>81104390</v>
      </c>
      <c r="B435" s="1177">
        <v>8110</v>
      </c>
      <c r="C435" s="1178">
        <v>4390</v>
      </c>
      <c r="D435" s="1179"/>
      <c r="E435" s="1179"/>
      <c r="F435" s="1179"/>
      <c r="G435" s="1180" t="s">
        <v>381</v>
      </c>
      <c r="H435" s="1181">
        <f>+H436+H440+H444+H448+H452+H456+H460</f>
        <v>0</v>
      </c>
      <c r="I435" s="1181">
        <f>+I436+I440+I444+I448+I452+I456+I460</f>
        <v>0</v>
      </c>
      <c r="J435" s="1181">
        <f t="shared" si="192"/>
        <v>0</v>
      </c>
      <c r="K435" s="1181">
        <f t="shared" ref="K435:L435" si="215">+K436+K440+K444+K448+K452+K456+K460</f>
        <v>0</v>
      </c>
      <c r="L435" s="1181">
        <f t="shared" si="215"/>
        <v>0</v>
      </c>
      <c r="M435" s="1223">
        <f t="shared" si="193"/>
        <v>0</v>
      </c>
      <c r="N435" s="1182">
        <f>L435-J435</f>
        <v>0</v>
      </c>
      <c r="P435" s="474"/>
      <c r="Q435" s="474"/>
      <c r="R435" s="474"/>
      <c r="S435" s="474"/>
      <c r="T435" s="474"/>
      <c r="U435" s="474"/>
      <c r="V435" s="474"/>
      <c r="W435" s="474"/>
    </row>
    <row r="436" spans="1:23" s="477" customFormat="1">
      <c r="A436" s="1021" t="str">
        <f t="shared" si="196"/>
        <v>81104392</v>
      </c>
      <c r="B436" s="1201">
        <v>8110</v>
      </c>
      <c r="C436" s="1202">
        <v>4392</v>
      </c>
      <c r="D436" s="1203"/>
      <c r="E436" s="1203"/>
      <c r="F436" s="1203"/>
      <c r="G436" s="1204" t="s">
        <v>592</v>
      </c>
      <c r="H436" s="1205">
        <f t="shared" ref="H436:I438" si="216">SUM(H437)</f>
        <v>0</v>
      </c>
      <c r="I436" s="1205">
        <f t="shared" si="216"/>
        <v>0</v>
      </c>
      <c r="J436" s="1205">
        <f t="shared" si="192"/>
        <v>0</v>
      </c>
      <c r="K436" s="1205">
        <f t="shared" ref="K436:L438" si="217">SUM(K437)</f>
        <v>0</v>
      </c>
      <c r="L436" s="1205">
        <f t="shared" si="217"/>
        <v>0</v>
      </c>
      <c r="M436" s="1224">
        <f t="shared" si="193"/>
        <v>0</v>
      </c>
      <c r="N436" s="1206">
        <f t="shared" ref="N436" si="218">L436-J436</f>
        <v>0</v>
      </c>
      <c r="P436" s="474"/>
      <c r="Q436" s="474"/>
      <c r="R436" s="474"/>
      <c r="S436" s="474"/>
      <c r="T436" s="474"/>
      <c r="U436" s="474"/>
      <c r="V436" s="474"/>
      <c r="W436" s="474"/>
    </row>
    <row r="437" spans="1:23" s="477" customFormat="1">
      <c r="A437" s="1021" t="str">
        <f t="shared" si="196"/>
        <v>811043921</v>
      </c>
      <c r="B437" s="1207">
        <v>8110</v>
      </c>
      <c r="C437" s="1208">
        <v>4392</v>
      </c>
      <c r="D437" s="1209">
        <v>1</v>
      </c>
      <c r="E437" s="1209"/>
      <c r="F437" s="1209"/>
      <c r="G437" s="1210" t="s">
        <v>592</v>
      </c>
      <c r="H437" s="1211">
        <f t="shared" si="216"/>
        <v>0</v>
      </c>
      <c r="I437" s="1211">
        <f t="shared" si="216"/>
        <v>0</v>
      </c>
      <c r="J437" s="1211">
        <f t="shared" si="192"/>
        <v>0</v>
      </c>
      <c r="K437" s="1211">
        <f t="shared" si="217"/>
        <v>0</v>
      </c>
      <c r="L437" s="1211">
        <f t="shared" si="217"/>
        <v>0</v>
      </c>
      <c r="M437" s="1225">
        <f t="shared" si="193"/>
        <v>0</v>
      </c>
      <c r="N437" s="1212">
        <f t="shared" si="212"/>
        <v>0</v>
      </c>
      <c r="P437" s="474"/>
      <c r="Q437" s="474"/>
      <c r="R437" s="474"/>
      <c r="S437" s="474"/>
      <c r="T437" s="474"/>
      <c r="U437" s="474"/>
      <c r="V437" s="474"/>
      <c r="W437" s="474"/>
    </row>
    <row r="438" spans="1:23" s="477" customFormat="1">
      <c r="A438" s="1021" t="str">
        <f t="shared" si="196"/>
        <v>8110439211</v>
      </c>
      <c r="B438" s="1218">
        <v>8110</v>
      </c>
      <c r="C438" s="1219">
        <v>4392</v>
      </c>
      <c r="D438" s="1220">
        <v>1</v>
      </c>
      <c r="E438" s="1220">
        <v>1</v>
      </c>
      <c r="F438" s="1220"/>
      <c r="G438" s="1216" t="s">
        <v>592</v>
      </c>
      <c r="H438" s="1217">
        <f t="shared" si="216"/>
        <v>0</v>
      </c>
      <c r="I438" s="1217">
        <f t="shared" si="216"/>
        <v>0</v>
      </c>
      <c r="J438" s="1217">
        <f t="shared" si="192"/>
        <v>0</v>
      </c>
      <c r="K438" s="1217">
        <f t="shared" si="217"/>
        <v>0</v>
      </c>
      <c r="L438" s="1217">
        <f t="shared" si="217"/>
        <v>0</v>
      </c>
      <c r="M438" s="1226">
        <f t="shared" si="193"/>
        <v>0</v>
      </c>
      <c r="N438" s="1234">
        <f t="shared" si="212"/>
        <v>0</v>
      </c>
      <c r="P438" s="474"/>
      <c r="Q438" s="474"/>
      <c r="R438" s="474"/>
      <c r="S438" s="474"/>
      <c r="T438" s="474"/>
      <c r="U438" s="474"/>
      <c r="V438" s="474"/>
      <c r="W438" s="474"/>
    </row>
    <row r="439" spans="1:23" s="477" customFormat="1">
      <c r="A439" s="1021" t="str">
        <f t="shared" si="196"/>
        <v>81104392111</v>
      </c>
      <c r="B439" s="488">
        <v>8110</v>
      </c>
      <c r="C439" s="490">
        <v>4392</v>
      </c>
      <c r="D439" s="1169">
        <v>1</v>
      </c>
      <c r="E439" s="1169">
        <v>1</v>
      </c>
      <c r="F439" s="1169">
        <v>1</v>
      </c>
      <c r="G439" s="491" t="s">
        <v>592</v>
      </c>
      <c r="H439" s="482"/>
      <c r="I439" s="482"/>
      <c r="J439" s="482">
        <f t="shared" si="192"/>
        <v>0</v>
      </c>
      <c r="K439" s="482"/>
      <c r="L439" s="482"/>
      <c r="M439" s="1228">
        <f t="shared" si="193"/>
        <v>0</v>
      </c>
      <c r="N439" s="1236">
        <f t="shared" si="212"/>
        <v>0</v>
      </c>
      <c r="P439" s="474"/>
      <c r="Q439" s="474"/>
      <c r="R439" s="474"/>
      <c r="S439" s="474"/>
      <c r="T439" s="474"/>
      <c r="U439" s="474"/>
      <c r="V439" s="474"/>
      <c r="W439" s="474"/>
    </row>
    <row r="440" spans="1:23" s="477" customFormat="1">
      <c r="A440" s="1021" t="str">
        <f t="shared" si="196"/>
        <v>81104393</v>
      </c>
      <c r="B440" s="1201">
        <v>8110</v>
      </c>
      <c r="C440" s="1202">
        <v>4393</v>
      </c>
      <c r="D440" s="1203"/>
      <c r="E440" s="1203"/>
      <c r="F440" s="1203"/>
      <c r="G440" s="1204" t="s">
        <v>1898</v>
      </c>
      <c r="H440" s="1205">
        <f t="shared" ref="H440:I442" si="219">SUM(H441)</f>
        <v>0</v>
      </c>
      <c r="I440" s="1205">
        <f t="shared" si="219"/>
        <v>0</v>
      </c>
      <c r="J440" s="1205">
        <f t="shared" si="192"/>
        <v>0</v>
      </c>
      <c r="K440" s="1205">
        <f t="shared" ref="K440:L442" si="220">SUM(K441)</f>
        <v>0</v>
      </c>
      <c r="L440" s="1205">
        <f t="shared" si="220"/>
        <v>0</v>
      </c>
      <c r="M440" s="1224">
        <f t="shared" si="193"/>
        <v>0</v>
      </c>
      <c r="N440" s="1206">
        <f t="shared" si="212"/>
        <v>0</v>
      </c>
      <c r="P440" s="474"/>
      <c r="Q440" s="474"/>
      <c r="R440" s="474"/>
      <c r="S440" s="474"/>
      <c r="T440" s="474"/>
      <c r="U440" s="474"/>
      <c r="V440" s="474"/>
      <c r="W440" s="474"/>
    </row>
    <row r="441" spans="1:23" s="477" customFormat="1">
      <c r="A441" s="1021" t="str">
        <f t="shared" si="196"/>
        <v>811043931</v>
      </c>
      <c r="B441" s="1207">
        <v>8110</v>
      </c>
      <c r="C441" s="1208">
        <v>4393</v>
      </c>
      <c r="D441" s="1209">
        <v>1</v>
      </c>
      <c r="E441" s="1209"/>
      <c r="F441" s="1209"/>
      <c r="G441" s="1210" t="s">
        <v>1899</v>
      </c>
      <c r="H441" s="1211">
        <f t="shared" si="219"/>
        <v>0</v>
      </c>
      <c r="I441" s="1211">
        <f t="shared" si="219"/>
        <v>0</v>
      </c>
      <c r="J441" s="1211">
        <f t="shared" si="192"/>
        <v>0</v>
      </c>
      <c r="K441" s="1211">
        <f t="shared" si="220"/>
        <v>0</v>
      </c>
      <c r="L441" s="1211">
        <f t="shared" si="220"/>
        <v>0</v>
      </c>
      <c r="M441" s="1225">
        <f t="shared" si="193"/>
        <v>0</v>
      </c>
      <c r="N441" s="1212">
        <f t="shared" si="212"/>
        <v>0</v>
      </c>
      <c r="P441" s="474"/>
      <c r="Q441" s="474"/>
      <c r="R441" s="474"/>
      <c r="S441" s="474"/>
      <c r="T441" s="474"/>
      <c r="U441" s="474"/>
      <c r="V441" s="474"/>
      <c r="W441" s="474"/>
    </row>
    <row r="442" spans="1:23" s="477" customFormat="1">
      <c r="A442" s="1021" t="str">
        <f t="shared" si="196"/>
        <v>8110439311</v>
      </c>
      <c r="B442" s="1218">
        <v>8110</v>
      </c>
      <c r="C442" s="1219">
        <v>4393</v>
      </c>
      <c r="D442" s="1220">
        <v>1</v>
      </c>
      <c r="E442" s="1220">
        <v>1</v>
      </c>
      <c r="F442" s="1220"/>
      <c r="G442" s="1216" t="s">
        <v>1899</v>
      </c>
      <c r="H442" s="1217">
        <f t="shared" si="219"/>
        <v>0</v>
      </c>
      <c r="I442" s="1217">
        <f t="shared" si="219"/>
        <v>0</v>
      </c>
      <c r="J442" s="1217">
        <f t="shared" si="192"/>
        <v>0</v>
      </c>
      <c r="K442" s="1217">
        <f t="shared" si="220"/>
        <v>0</v>
      </c>
      <c r="L442" s="1217">
        <f t="shared" si="220"/>
        <v>0</v>
      </c>
      <c r="M442" s="1226">
        <f t="shared" si="193"/>
        <v>0</v>
      </c>
      <c r="N442" s="1234">
        <f t="shared" si="212"/>
        <v>0</v>
      </c>
      <c r="P442" s="474"/>
      <c r="Q442" s="474"/>
      <c r="R442" s="474"/>
      <c r="S442" s="474"/>
      <c r="T442" s="474"/>
      <c r="U442" s="474"/>
      <c r="V442" s="474"/>
      <c r="W442" s="474"/>
    </row>
    <row r="443" spans="1:23" s="477" customFormat="1">
      <c r="A443" s="1021" t="str">
        <f t="shared" si="196"/>
        <v>81104393111</v>
      </c>
      <c r="B443" s="488">
        <v>8110</v>
      </c>
      <c r="C443" s="490">
        <v>4393</v>
      </c>
      <c r="D443" s="1169">
        <v>1</v>
      </c>
      <c r="E443" s="1169">
        <v>1</v>
      </c>
      <c r="F443" s="1169">
        <v>1</v>
      </c>
      <c r="G443" s="491" t="s">
        <v>593</v>
      </c>
      <c r="H443" s="482"/>
      <c r="I443" s="482"/>
      <c r="J443" s="482">
        <f t="shared" si="192"/>
        <v>0</v>
      </c>
      <c r="K443" s="482"/>
      <c r="L443" s="482"/>
      <c r="M443" s="1228">
        <f t="shared" si="193"/>
        <v>0</v>
      </c>
      <c r="N443" s="1236">
        <f t="shared" si="212"/>
        <v>0</v>
      </c>
      <c r="P443" s="474"/>
      <c r="Q443" s="474"/>
      <c r="R443" s="474"/>
      <c r="S443" s="474"/>
      <c r="T443" s="474"/>
      <c r="U443" s="474"/>
      <c r="V443" s="474"/>
      <c r="W443" s="474"/>
    </row>
    <row r="444" spans="1:23" s="477" customFormat="1">
      <c r="A444" s="1021" t="str">
        <f t="shared" si="196"/>
        <v>81104394</v>
      </c>
      <c r="B444" s="1201">
        <v>8110</v>
      </c>
      <c r="C444" s="1202">
        <v>4394</v>
      </c>
      <c r="D444" s="1203"/>
      <c r="E444" s="1203"/>
      <c r="F444" s="1203"/>
      <c r="G444" s="1204" t="s">
        <v>594</v>
      </c>
      <c r="H444" s="1205">
        <f t="shared" ref="H444:I446" si="221">SUM(H445)</f>
        <v>0</v>
      </c>
      <c r="I444" s="1205">
        <f t="shared" si="221"/>
        <v>0</v>
      </c>
      <c r="J444" s="1205">
        <f t="shared" si="192"/>
        <v>0</v>
      </c>
      <c r="K444" s="1205">
        <f t="shared" ref="K444:L446" si="222">SUM(K445)</f>
        <v>0</v>
      </c>
      <c r="L444" s="1205">
        <f t="shared" si="222"/>
        <v>0</v>
      </c>
      <c r="M444" s="1224">
        <f t="shared" si="193"/>
        <v>0</v>
      </c>
      <c r="N444" s="1206">
        <f t="shared" si="212"/>
        <v>0</v>
      </c>
      <c r="P444" s="474"/>
      <c r="Q444" s="474"/>
      <c r="R444" s="474"/>
      <c r="S444" s="474"/>
      <c r="T444" s="474"/>
      <c r="U444" s="474"/>
      <c r="V444" s="474"/>
      <c r="W444" s="474"/>
    </row>
    <row r="445" spans="1:23" s="477" customFormat="1">
      <c r="A445" s="1021" t="str">
        <f t="shared" si="196"/>
        <v>811043941</v>
      </c>
      <c r="B445" s="1207">
        <v>8110</v>
      </c>
      <c r="C445" s="1208">
        <v>4394</v>
      </c>
      <c r="D445" s="1209">
        <v>1</v>
      </c>
      <c r="E445" s="1209"/>
      <c r="F445" s="1209"/>
      <c r="G445" s="1210" t="s">
        <v>594</v>
      </c>
      <c r="H445" s="1211">
        <f t="shared" si="221"/>
        <v>0</v>
      </c>
      <c r="I445" s="1211">
        <f t="shared" si="221"/>
        <v>0</v>
      </c>
      <c r="J445" s="1211">
        <f t="shared" si="192"/>
        <v>0</v>
      </c>
      <c r="K445" s="1211">
        <f t="shared" si="222"/>
        <v>0</v>
      </c>
      <c r="L445" s="1211">
        <f t="shared" si="222"/>
        <v>0</v>
      </c>
      <c r="M445" s="1225">
        <f t="shared" si="193"/>
        <v>0</v>
      </c>
      <c r="N445" s="1212">
        <f t="shared" si="212"/>
        <v>0</v>
      </c>
      <c r="P445" s="474"/>
      <c r="Q445" s="474"/>
      <c r="R445" s="474"/>
      <c r="S445" s="474"/>
      <c r="T445" s="474"/>
      <c r="U445" s="474"/>
      <c r="V445" s="474"/>
      <c r="W445" s="474"/>
    </row>
    <row r="446" spans="1:23" s="477" customFormat="1">
      <c r="A446" s="1021" t="str">
        <f t="shared" si="196"/>
        <v>8110439411</v>
      </c>
      <c r="B446" s="1218">
        <v>8110</v>
      </c>
      <c r="C446" s="1219">
        <v>4394</v>
      </c>
      <c r="D446" s="1220">
        <v>1</v>
      </c>
      <c r="E446" s="1220">
        <v>1</v>
      </c>
      <c r="F446" s="1220"/>
      <c r="G446" s="1216" t="s">
        <v>594</v>
      </c>
      <c r="H446" s="1217">
        <f t="shared" si="221"/>
        <v>0</v>
      </c>
      <c r="I446" s="1217">
        <f t="shared" si="221"/>
        <v>0</v>
      </c>
      <c r="J446" s="1217">
        <f t="shared" si="192"/>
        <v>0</v>
      </c>
      <c r="K446" s="1217">
        <f t="shared" si="222"/>
        <v>0</v>
      </c>
      <c r="L446" s="1217">
        <f t="shared" si="222"/>
        <v>0</v>
      </c>
      <c r="M446" s="1226">
        <f t="shared" si="193"/>
        <v>0</v>
      </c>
      <c r="N446" s="1234">
        <f t="shared" si="212"/>
        <v>0</v>
      </c>
      <c r="P446" s="474"/>
      <c r="Q446" s="474"/>
      <c r="R446" s="474"/>
      <c r="S446" s="474"/>
      <c r="T446" s="474"/>
      <c r="U446" s="474"/>
      <c r="V446" s="474"/>
      <c r="W446" s="474"/>
    </row>
    <row r="447" spans="1:23" s="477" customFormat="1">
      <c r="A447" s="1021" t="str">
        <f t="shared" si="196"/>
        <v>81104394111</v>
      </c>
      <c r="B447" s="478">
        <v>8110</v>
      </c>
      <c r="C447" s="479">
        <v>4394</v>
      </c>
      <c r="D447" s="1168">
        <v>1</v>
      </c>
      <c r="E447" s="1168">
        <v>1</v>
      </c>
      <c r="F447" s="1168">
        <v>1</v>
      </c>
      <c r="G447" s="480" t="s">
        <v>594</v>
      </c>
      <c r="H447" s="481"/>
      <c r="I447" s="481"/>
      <c r="J447" s="481">
        <f t="shared" si="192"/>
        <v>0</v>
      </c>
      <c r="K447" s="481"/>
      <c r="L447" s="481"/>
      <c r="M447" s="1227">
        <f t="shared" si="193"/>
        <v>0</v>
      </c>
      <c r="N447" s="1235">
        <f t="shared" si="212"/>
        <v>0</v>
      </c>
      <c r="P447" s="474"/>
      <c r="Q447" s="474"/>
      <c r="R447" s="474"/>
      <c r="S447" s="474"/>
      <c r="T447" s="474"/>
      <c r="U447" s="474"/>
      <c r="V447" s="474"/>
      <c r="W447" s="474"/>
    </row>
    <row r="448" spans="1:23" s="477" customFormat="1">
      <c r="A448" s="1021" t="str">
        <f t="shared" si="196"/>
        <v>81104395</v>
      </c>
      <c r="B448" s="1201">
        <v>8110</v>
      </c>
      <c r="C448" s="1202">
        <v>4395</v>
      </c>
      <c r="D448" s="1203"/>
      <c r="E448" s="1203"/>
      <c r="F448" s="1203"/>
      <c r="G448" s="1204" t="s">
        <v>363</v>
      </c>
      <c r="H448" s="1205">
        <f t="shared" ref="H448:I450" si="223">SUM(H449)</f>
        <v>0</v>
      </c>
      <c r="I448" s="1205">
        <f t="shared" si="223"/>
        <v>0</v>
      </c>
      <c r="J448" s="1205">
        <f t="shared" si="192"/>
        <v>0</v>
      </c>
      <c r="K448" s="1205">
        <f t="shared" ref="K448:L450" si="224">SUM(K449)</f>
        <v>0</v>
      </c>
      <c r="L448" s="1205">
        <f t="shared" si="224"/>
        <v>0</v>
      </c>
      <c r="M448" s="1224">
        <f t="shared" si="193"/>
        <v>0</v>
      </c>
      <c r="N448" s="1206">
        <f t="shared" si="212"/>
        <v>0</v>
      </c>
      <c r="P448" s="474"/>
      <c r="Q448" s="474"/>
      <c r="R448" s="474"/>
      <c r="S448" s="474"/>
      <c r="T448" s="474"/>
      <c r="U448" s="474"/>
      <c r="V448" s="474"/>
      <c r="W448" s="474"/>
    </row>
    <row r="449" spans="1:23" s="477" customFormat="1">
      <c r="A449" s="1021" t="str">
        <f t="shared" si="196"/>
        <v>811043951</v>
      </c>
      <c r="B449" s="1207">
        <v>8110</v>
      </c>
      <c r="C449" s="1208">
        <v>4395</v>
      </c>
      <c r="D449" s="1209">
        <v>1</v>
      </c>
      <c r="E449" s="1209"/>
      <c r="F449" s="1209"/>
      <c r="G449" s="1210" t="s">
        <v>363</v>
      </c>
      <c r="H449" s="1211">
        <f t="shared" si="223"/>
        <v>0</v>
      </c>
      <c r="I449" s="1211">
        <f t="shared" si="223"/>
        <v>0</v>
      </c>
      <c r="J449" s="1211">
        <f t="shared" si="192"/>
        <v>0</v>
      </c>
      <c r="K449" s="1211">
        <f t="shared" si="224"/>
        <v>0</v>
      </c>
      <c r="L449" s="1211">
        <f t="shared" si="224"/>
        <v>0</v>
      </c>
      <c r="M449" s="1225">
        <f t="shared" si="193"/>
        <v>0</v>
      </c>
      <c r="N449" s="1212">
        <f t="shared" si="212"/>
        <v>0</v>
      </c>
      <c r="P449" s="474"/>
      <c r="Q449" s="474"/>
      <c r="R449" s="474"/>
      <c r="S449" s="474"/>
      <c r="T449" s="474"/>
      <c r="U449" s="474"/>
      <c r="V449" s="474"/>
      <c r="W449" s="474"/>
    </row>
    <row r="450" spans="1:23" s="477" customFormat="1">
      <c r="A450" s="1021" t="str">
        <f t="shared" si="196"/>
        <v>8110439511</v>
      </c>
      <c r="B450" s="1218">
        <v>8110</v>
      </c>
      <c r="C450" s="1219">
        <v>4395</v>
      </c>
      <c r="D450" s="1220">
        <v>1</v>
      </c>
      <c r="E450" s="1220">
        <v>1</v>
      </c>
      <c r="F450" s="1220"/>
      <c r="G450" s="1216" t="s">
        <v>363</v>
      </c>
      <c r="H450" s="1217">
        <f t="shared" si="223"/>
        <v>0</v>
      </c>
      <c r="I450" s="1217">
        <f t="shared" si="223"/>
        <v>0</v>
      </c>
      <c r="J450" s="1217">
        <f t="shared" si="192"/>
        <v>0</v>
      </c>
      <c r="K450" s="1217">
        <f t="shared" si="224"/>
        <v>0</v>
      </c>
      <c r="L450" s="1217">
        <f t="shared" si="224"/>
        <v>0</v>
      </c>
      <c r="M450" s="1226">
        <f t="shared" si="193"/>
        <v>0</v>
      </c>
      <c r="N450" s="1234">
        <f t="shared" si="212"/>
        <v>0</v>
      </c>
      <c r="P450" s="474"/>
      <c r="Q450" s="474"/>
      <c r="R450" s="474"/>
      <c r="S450" s="474"/>
      <c r="T450" s="474"/>
      <c r="U450" s="474"/>
      <c r="V450" s="474"/>
      <c r="W450" s="474"/>
    </row>
    <row r="451" spans="1:23" s="477" customFormat="1">
      <c r="A451" s="1021" t="str">
        <f t="shared" si="196"/>
        <v>81104395111</v>
      </c>
      <c r="B451" s="478">
        <v>8110</v>
      </c>
      <c r="C451" s="479">
        <v>4395</v>
      </c>
      <c r="D451" s="1168">
        <v>1</v>
      </c>
      <c r="E451" s="1168">
        <v>1</v>
      </c>
      <c r="F451" s="1168">
        <v>1</v>
      </c>
      <c r="G451" s="480" t="s">
        <v>363</v>
      </c>
      <c r="H451" s="481"/>
      <c r="I451" s="481"/>
      <c r="J451" s="481">
        <f t="shared" si="192"/>
        <v>0</v>
      </c>
      <c r="K451" s="481"/>
      <c r="L451" s="481"/>
      <c r="M451" s="1227">
        <f t="shared" si="193"/>
        <v>0</v>
      </c>
      <c r="N451" s="1235">
        <f t="shared" si="212"/>
        <v>0</v>
      </c>
      <c r="P451" s="474"/>
      <c r="Q451" s="474"/>
      <c r="R451" s="474"/>
      <c r="S451" s="474"/>
      <c r="T451" s="474"/>
      <c r="U451" s="474"/>
      <c r="V451" s="474"/>
      <c r="W451" s="474"/>
    </row>
    <row r="452" spans="1:23" s="477" customFormat="1">
      <c r="A452" s="1021" t="str">
        <f t="shared" si="196"/>
        <v>81104396</v>
      </c>
      <c r="B452" s="1201">
        <v>8110</v>
      </c>
      <c r="C452" s="1202">
        <v>4396</v>
      </c>
      <c r="D452" s="1203"/>
      <c r="E452" s="1203"/>
      <c r="F452" s="1203"/>
      <c r="G452" s="1204" t="s">
        <v>595</v>
      </c>
      <c r="H452" s="1205">
        <f t="shared" ref="H452:I454" si="225">SUM(H453)</f>
        <v>0</v>
      </c>
      <c r="I452" s="1205">
        <f t="shared" si="225"/>
        <v>0</v>
      </c>
      <c r="J452" s="1205">
        <f t="shared" si="192"/>
        <v>0</v>
      </c>
      <c r="K452" s="1205">
        <f t="shared" ref="K452:L454" si="226">SUM(K453)</f>
        <v>0</v>
      </c>
      <c r="L452" s="1205">
        <f t="shared" si="226"/>
        <v>0</v>
      </c>
      <c r="M452" s="1224">
        <f t="shared" si="193"/>
        <v>0</v>
      </c>
      <c r="N452" s="1206">
        <f t="shared" si="212"/>
        <v>0</v>
      </c>
      <c r="P452" s="474"/>
      <c r="Q452" s="474"/>
      <c r="R452" s="474"/>
      <c r="S452" s="474"/>
      <c r="T452" s="474"/>
      <c r="U452" s="474"/>
      <c r="V452" s="474"/>
      <c r="W452" s="474"/>
    </row>
    <row r="453" spans="1:23" s="477" customFormat="1">
      <c r="A453" s="1021" t="str">
        <f t="shared" si="196"/>
        <v>811043961</v>
      </c>
      <c r="B453" s="1207">
        <v>8110</v>
      </c>
      <c r="C453" s="1208">
        <v>4396</v>
      </c>
      <c r="D453" s="1209">
        <v>1</v>
      </c>
      <c r="E453" s="1209"/>
      <c r="F453" s="1209"/>
      <c r="G453" s="1210" t="s">
        <v>595</v>
      </c>
      <c r="H453" s="1211">
        <f t="shared" si="225"/>
        <v>0</v>
      </c>
      <c r="I453" s="1211">
        <f t="shared" si="225"/>
        <v>0</v>
      </c>
      <c r="J453" s="1211">
        <f t="shared" si="192"/>
        <v>0</v>
      </c>
      <c r="K453" s="1211">
        <f t="shared" si="226"/>
        <v>0</v>
      </c>
      <c r="L453" s="1211">
        <f t="shared" si="226"/>
        <v>0</v>
      </c>
      <c r="M453" s="1225">
        <f t="shared" si="193"/>
        <v>0</v>
      </c>
      <c r="N453" s="1212">
        <f t="shared" si="212"/>
        <v>0</v>
      </c>
      <c r="P453" s="474"/>
      <c r="Q453" s="474"/>
      <c r="R453" s="474"/>
      <c r="S453" s="474"/>
      <c r="T453" s="474"/>
      <c r="U453" s="474"/>
      <c r="V453" s="474"/>
      <c r="W453" s="474"/>
    </row>
    <row r="454" spans="1:23" s="477" customFormat="1">
      <c r="A454" s="1021" t="str">
        <f t="shared" si="196"/>
        <v>8110439611</v>
      </c>
      <c r="B454" s="1218">
        <v>8110</v>
      </c>
      <c r="C454" s="1219">
        <v>4396</v>
      </c>
      <c r="D454" s="1220">
        <v>1</v>
      </c>
      <c r="E454" s="1220">
        <v>1</v>
      </c>
      <c r="F454" s="1220"/>
      <c r="G454" s="1216" t="s">
        <v>595</v>
      </c>
      <c r="H454" s="1217">
        <f t="shared" si="225"/>
        <v>0</v>
      </c>
      <c r="I454" s="1217">
        <f t="shared" si="225"/>
        <v>0</v>
      </c>
      <c r="J454" s="1217">
        <f t="shared" si="192"/>
        <v>0</v>
      </c>
      <c r="K454" s="1217">
        <f t="shared" si="226"/>
        <v>0</v>
      </c>
      <c r="L454" s="1217">
        <f t="shared" si="226"/>
        <v>0</v>
      </c>
      <c r="M454" s="1226">
        <f t="shared" si="193"/>
        <v>0</v>
      </c>
      <c r="N454" s="1234">
        <f t="shared" si="212"/>
        <v>0</v>
      </c>
      <c r="P454" s="474"/>
      <c r="Q454" s="474"/>
      <c r="R454" s="474"/>
      <c r="S454" s="474"/>
      <c r="T454" s="474"/>
      <c r="U454" s="474"/>
      <c r="V454" s="474"/>
      <c r="W454" s="474"/>
    </row>
    <row r="455" spans="1:23" s="477" customFormat="1">
      <c r="A455" s="1021" t="str">
        <f t="shared" si="196"/>
        <v>81104396111</v>
      </c>
      <c r="B455" s="478">
        <v>8110</v>
      </c>
      <c r="C455" s="479">
        <v>4396</v>
      </c>
      <c r="D455" s="1168">
        <v>1</v>
      </c>
      <c r="E455" s="1168">
        <v>1</v>
      </c>
      <c r="F455" s="1168">
        <v>1</v>
      </c>
      <c r="G455" s="480" t="s">
        <v>595</v>
      </c>
      <c r="H455" s="481"/>
      <c r="I455" s="481"/>
      <c r="J455" s="481">
        <f t="shared" si="192"/>
        <v>0</v>
      </c>
      <c r="K455" s="481"/>
      <c r="L455" s="481"/>
      <c r="M455" s="1227">
        <f t="shared" si="193"/>
        <v>0</v>
      </c>
      <c r="N455" s="1235">
        <f t="shared" si="212"/>
        <v>0</v>
      </c>
      <c r="P455" s="474"/>
      <c r="Q455" s="474"/>
      <c r="R455" s="474"/>
      <c r="S455" s="474"/>
      <c r="T455" s="474"/>
      <c r="U455" s="474"/>
      <c r="V455" s="474"/>
      <c r="W455" s="474"/>
    </row>
    <row r="456" spans="1:23" s="477" customFormat="1">
      <c r="A456" s="1021" t="str">
        <f t="shared" si="196"/>
        <v>81104397</v>
      </c>
      <c r="B456" s="1201">
        <v>8110</v>
      </c>
      <c r="C456" s="1202">
        <v>4397</v>
      </c>
      <c r="D456" s="1203"/>
      <c r="E456" s="1203"/>
      <c r="F456" s="1203"/>
      <c r="G456" s="1204" t="s">
        <v>1633</v>
      </c>
      <c r="H456" s="1205">
        <f t="shared" ref="H456:I458" si="227">SUM(H457)</f>
        <v>0</v>
      </c>
      <c r="I456" s="1205">
        <f t="shared" si="227"/>
        <v>0</v>
      </c>
      <c r="J456" s="1205">
        <f t="shared" si="192"/>
        <v>0</v>
      </c>
      <c r="K456" s="1205">
        <f t="shared" ref="K456:L458" si="228">SUM(K457)</f>
        <v>0</v>
      </c>
      <c r="L456" s="1205">
        <f t="shared" si="228"/>
        <v>0</v>
      </c>
      <c r="M456" s="1224">
        <f t="shared" si="193"/>
        <v>0</v>
      </c>
      <c r="N456" s="1206">
        <f t="shared" si="212"/>
        <v>0</v>
      </c>
      <c r="P456" s="474"/>
      <c r="Q456" s="474"/>
      <c r="R456" s="474"/>
      <c r="S456" s="474"/>
      <c r="T456" s="474"/>
      <c r="U456" s="474"/>
      <c r="V456" s="474"/>
      <c r="W456" s="474"/>
    </row>
    <row r="457" spans="1:23" s="477" customFormat="1">
      <c r="A457" s="1021" t="str">
        <f t="shared" si="196"/>
        <v>811043971</v>
      </c>
      <c r="B457" s="1207">
        <v>8110</v>
      </c>
      <c r="C457" s="1208">
        <v>4397</v>
      </c>
      <c r="D457" s="1209">
        <v>1</v>
      </c>
      <c r="E457" s="1209"/>
      <c r="F457" s="1209"/>
      <c r="G457" s="1210" t="s">
        <v>1633</v>
      </c>
      <c r="H457" s="1211">
        <f t="shared" si="227"/>
        <v>0</v>
      </c>
      <c r="I457" s="1211">
        <f t="shared" si="227"/>
        <v>0</v>
      </c>
      <c r="J457" s="1211">
        <f t="shared" si="192"/>
        <v>0</v>
      </c>
      <c r="K457" s="1211">
        <f t="shared" si="228"/>
        <v>0</v>
      </c>
      <c r="L457" s="1211">
        <f t="shared" si="228"/>
        <v>0</v>
      </c>
      <c r="M457" s="1225">
        <f t="shared" si="193"/>
        <v>0</v>
      </c>
      <c r="N457" s="1212">
        <f t="shared" si="212"/>
        <v>0</v>
      </c>
      <c r="P457" s="474"/>
      <c r="Q457" s="474"/>
      <c r="R457" s="474"/>
      <c r="S457" s="474"/>
      <c r="T457" s="474"/>
      <c r="U457" s="474"/>
      <c r="V457" s="474"/>
      <c r="W457" s="474"/>
    </row>
    <row r="458" spans="1:23" s="477" customFormat="1">
      <c r="A458" s="1021" t="str">
        <f t="shared" si="196"/>
        <v>8110439711</v>
      </c>
      <c r="B458" s="1218">
        <v>8110</v>
      </c>
      <c r="C458" s="1219">
        <v>4397</v>
      </c>
      <c r="D458" s="1220">
        <v>1</v>
      </c>
      <c r="E458" s="1220">
        <v>1</v>
      </c>
      <c r="F458" s="1220"/>
      <c r="G458" s="1216" t="s">
        <v>1633</v>
      </c>
      <c r="H458" s="1217">
        <f t="shared" si="227"/>
        <v>0</v>
      </c>
      <c r="I458" s="1217">
        <f t="shared" si="227"/>
        <v>0</v>
      </c>
      <c r="J458" s="1217">
        <f t="shared" si="192"/>
        <v>0</v>
      </c>
      <c r="K458" s="1217">
        <f t="shared" si="228"/>
        <v>0</v>
      </c>
      <c r="L458" s="1217">
        <f t="shared" si="228"/>
        <v>0</v>
      </c>
      <c r="M458" s="1226">
        <f t="shared" si="193"/>
        <v>0</v>
      </c>
      <c r="N458" s="1234">
        <f t="shared" si="212"/>
        <v>0</v>
      </c>
      <c r="P458" s="474"/>
      <c r="Q458" s="474"/>
      <c r="R458" s="474"/>
      <c r="S458" s="474"/>
      <c r="T458" s="474"/>
      <c r="U458" s="474"/>
      <c r="V458" s="474"/>
      <c r="W458" s="474"/>
    </row>
    <row r="459" spans="1:23" s="477" customFormat="1">
      <c r="A459" s="1021" t="str">
        <f t="shared" si="196"/>
        <v>81104397111</v>
      </c>
      <c r="B459" s="478">
        <v>8110</v>
      </c>
      <c r="C459" s="479">
        <v>4397</v>
      </c>
      <c r="D459" s="1168">
        <v>1</v>
      </c>
      <c r="E459" s="1168">
        <v>1</v>
      </c>
      <c r="F459" s="1168">
        <v>1</v>
      </c>
      <c r="G459" s="480" t="s">
        <v>1633</v>
      </c>
      <c r="H459" s="481"/>
      <c r="I459" s="481"/>
      <c r="J459" s="481">
        <f t="shared" si="192"/>
        <v>0</v>
      </c>
      <c r="K459" s="481"/>
      <c r="L459" s="481"/>
      <c r="M459" s="1227">
        <f t="shared" si="193"/>
        <v>0</v>
      </c>
      <c r="N459" s="1235">
        <f t="shared" si="212"/>
        <v>0</v>
      </c>
      <c r="P459" s="474"/>
      <c r="Q459" s="474"/>
      <c r="R459" s="474"/>
      <c r="S459" s="474"/>
      <c r="T459" s="474"/>
      <c r="U459" s="474"/>
      <c r="V459" s="474"/>
      <c r="W459" s="474"/>
    </row>
    <row r="460" spans="1:23" s="477" customFormat="1">
      <c r="A460" s="1021" t="str">
        <f t="shared" si="196"/>
        <v>81104399</v>
      </c>
      <c r="B460" s="1201">
        <v>8110</v>
      </c>
      <c r="C460" s="1202">
        <v>4399</v>
      </c>
      <c r="D460" s="1203"/>
      <c r="E460" s="1203"/>
      <c r="F460" s="1203"/>
      <c r="G460" s="1204" t="s">
        <v>381</v>
      </c>
      <c r="H460" s="1205">
        <f>SUM(H461)</f>
        <v>0</v>
      </c>
      <c r="I460" s="1205">
        <f>SUM(I461)</f>
        <v>0</v>
      </c>
      <c r="J460" s="1205">
        <f t="shared" si="192"/>
        <v>0</v>
      </c>
      <c r="K460" s="1205">
        <f t="shared" ref="K460:L461" si="229">SUM(K461)</f>
        <v>0</v>
      </c>
      <c r="L460" s="1205">
        <f t="shared" si="229"/>
        <v>0</v>
      </c>
      <c r="M460" s="1224">
        <f t="shared" si="193"/>
        <v>0</v>
      </c>
      <c r="N460" s="1206">
        <f t="shared" si="212"/>
        <v>0</v>
      </c>
      <c r="P460" s="474"/>
      <c r="Q460" s="474"/>
      <c r="R460" s="474"/>
      <c r="S460" s="474"/>
      <c r="T460" s="474"/>
      <c r="U460" s="474"/>
      <c r="V460" s="474"/>
      <c r="W460" s="474"/>
    </row>
    <row r="461" spans="1:23" s="477" customFormat="1">
      <c r="A461" s="1021" t="str">
        <f t="shared" si="196"/>
        <v>811043991</v>
      </c>
      <c r="B461" s="1207">
        <v>8110</v>
      </c>
      <c r="C461" s="1208">
        <v>4399</v>
      </c>
      <c r="D461" s="1209">
        <v>1</v>
      </c>
      <c r="E461" s="1209"/>
      <c r="F461" s="1209"/>
      <c r="G461" s="1210" t="s">
        <v>381</v>
      </c>
      <c r="H461" s="1211">
        <f>SUM(H462)</f>
        <v>0</v>
      </c>
      <c r="I461" s="1211">
        <f>SUM(I462)</f>
        <v>0</v>
      </c>
      <c r="J461" s="1211">
        <f t="shared" si="192"/>
        <v>0</v>
      </c>
      <c r="K461" s="1211">
        <f t="shared" si="229"/>
        <v>0</v>
      </c>
      <c r="L461" s="1211">
        <f t="shared" si="229"/>
        <v>0</v>
      </c>
      <c r="M461" s="1225">
        <f t="shared" si="193"/>
        <v>0</v>
      </c>
      <c r="N461" s="1212">
        <f t="shared" si="212"/>
        <v>0</v>
      </c>
      <c r="P461" s="474"/>
      <c r="Q461" s="474"/>
      <c r="R461" s="474"/>
      <c r="S461" s="474"/>
      <c r="T461" s="474"/>
      <c r="U461" s="474"/>
      <c r="V461" s="474"/>
      <c r="W461" s="474"/>
    </row>
    <row r="462" spans="1:23" s="477" customFormat="1">
      <c r="A462" s="1021" t="str">
        <f t="shared" si="196"/>
        <v>8110439911</v>
      </c>
      <c r="B462" s="1218">
        <v>8110</v>
      </c>
      <c r="C462" s="1219">
        <v>4399</v>
      </c>
      <c r="D462" s="1220">
        <v>1</v>
      </c>
      <c r="E462" s="1220">
        <v>1</v>
      </c>
      <c r="F462" s="1220"/>
      <c r="G462" s="1216" t="s">
        <v>381</v>
      </c>
      <c r="H462" s="1217">
        <f>SUM(H463:H470)</f>
        <v>0</v>
      </c>
      <c r="I462" s="1217">
        <f>SUM(I463:I470)</f>
        <v>0</v>
      </c>
      <c r="J462" s="1217">
        <f t="shared" ref="J462:J470" si="230">H462+I462</f>
        <v>0</v>
      </c>
      <c r="K462" s="1217">
        <f t="shared" ref="K462:L462" si="231">SUM(K463:K470)</f>
        <v>0</v>
      </c>
      <c r="L462" s="1217">
        <f t="shared" si="231"/>
        <v>0</v>
      </c>
      <c r="M462" s="1226">
        <f t="shared" ref="M462:M471" si="232">IFERROR(L462/J462*100,0)</f>
        <v>0</v>
      </c>
      <c r="N462" s="1234">
        <f t="shared" si="212"/>
        <v>0</v>
      </c>
      <c r="P462" s="474"/>
      <c r="Q462" s="474"/>
      <c r="R462" s="474"/>
      <c r="S462" s="474"/>
      <c r="T462" s="474"/>
      <c r="U462" s="474"/>
      <c r="V462" s="474"/>
      <c r="W462" s="474"/>
    </row>
    <row r="463" spans="1:23" s="477" customFormat="1">
      <c r="A463" s="1021" t="str">
        <f t="shared" si="196"/>
        <v>81104399111</v>
      </c>
      <c r="B463" s="478">
        <v>8110</v>
      </c>
      <c r="C463" s="479">
        <v>4399</v>
      </c>
      <c r="D463" s="1168">
        <v>1</v>
      </c>
      <c r="E463" s="1168">
        <v>1</v>
      </c>
      <c r="F463" s="1168">
        <v>1</v>
      </c>
      <c r="G463" s="480" t="s">
        <v>596</v>
      </c>
      <c r="H463" s="481"/>
      <c r="I463" s="481"/>
      <c r="J463" s="481">
        <f t="shared" si="230"/>
        <v>0</v>
      </c>
      <c r="K463" s="481"/>
      <c r="L463" s="481"/>
      <c r="M463" s="1227">
        <f t="shared" si="232"/>
        <v>0</v>
      </c>
      <c r="N463" s="1235">
        <f t="shared" si="212"/>
        <v>0</v>
      </c>
      <c r="P463" s="474"/>
      <c r="Q463" s="474"/>
      <c r="R463" s="474"/>
      <c r="S463" s="474"/>
      <c r="T463" s="474"/>
    </row>
    <row r="464" spans="1:23" s="477" customFormat="1">
      <c r="A464" s="1021" t="str">
        <f t="shared" si="196"/>
        <v>81104399112</v>
      </c>
      <c r="B464" s="478">
        <v>8110</v>
      </c>
      <c r="C464" s="479">
        <v>4399</v>
      </c>
      <c r="D464" s="1168">
        <v>1</v>
      </c>
      <c r="E464" s="1168">
        <v>1</v>
      </c>
      <c r="F464" s="1168">
        <v>2</v>
      </c>
      <c r="G464" s="480" t="s">
        <v>597</v>
      </c>
      <c r="H464" s="481"/>
      <c r="I464" s="481"/>
      <c r="J464" s="481">
        <f t="shared" si="230"/>
        <v>0</v>
      </c>
      <c r="K464" s="481"/>
      <c r="L464" s="481"/>
      <c r="M464" s="1227">
        <f t="shared" si="232"/>
        <v>0</v>
      </c>
      <c r="N464" s="1235">
        <f t="shared" si="212"/>
        <v>0</v>
      </c>
      <c r="P464" s="474"/>
      <c r="Q464" s="474"/>
      <c r="R464" s="474"/>
      <c r="S464" s="474"/>
      <c r="T464" s="474"/>
    </row>
    <row r="465" spans="1:20" s="477" customFormat="1">
      <c r="A465" s="1021" t="str">
        <f t="shared" ref="A465:A470" si="233">B465&amp;C465&amp;D465&amp;E465&amp;F465</f>
        <v>81104399113</v>
      </c>
      <c r="B465" s="478">
        <v>8110</v>
      </c>
      <c r="C465" s="479">
        <v>4399</v>
      </c>
      <c r="D465" s="1168">
        <v>1</v>
      </c>
      <c r="E465" s="1168">
        <v>1</v>
      </c>
      <c r="F465" s="1168">
        <v>3</v>
      </c>
      <c r="G465" s="480" t="s">
        <v>598</v>
      </c>
      <c r="H465" s="481"/>
      <c r="I465" s="481"/>
      <c r="J465" s="481">
        <f t="shared" si="230"/>
        <v>0</v>
      </c>
      <c r="K465" s="481"/>
      <c r="L465" s="481"/>
      <c r="M465" s="1227">
        <f t="shared" si="232"/>
        <v>0</v>
      </c>
      <c r="N465" s="1235">
        <f t="shared" si="212"/>
        <v>0</v>
      </c>
      <c r="P465" s="474"/>
      <c r="Q465" s="474"/>
      <c r="R465" s="474"/>
      <c r="S465" s="474"/>
      <c r="T465" s="474"/>
    </row>
    <row r="466" spans="1:20" s="477" customFormat="1">
      <c r="A466" s="1021" t="str">
        <f t="shared" si="233"/>
        <v>81104399114</v>
      </c>
      <c r="B466" s="478">
        <v>8110</v>
      </c>
      <c r="C466" s="479">
        <v>4399</v>
      </c>
      <c r="D466" s="1168">
        <v>1</v>
      </c>
      <c r="E466" s="1168">
        <v>1</v>
      </c>
      <c r="F466" s="1168">
        <v>4</v>
      </c>
      <c r="G466" s="480" t="s">
        <v>599</v>
      </c>
      <c r="H466" s="481"/>
      <c r="I466" s="481"/>
      <c r="J466" s="481">
        <f t="shared" si="230"/>
        <v>0</v>
      </c>
      <c r="K466" s="481"/>
      <c r="L466" s="481"/>
      <c r="M466" s="1227">
        <f t="shared" si="232"/>
        <v>0</v>
      </c>
      <c r="N466" s="1235">
        <f t="shared" si="212"/>
        <v>0</v>
      </c>
      <c r="P466" s="474"/>
      <c r="Q466" s="474"/>
      <c r="R466" s="474"/>
      <c r="S466" s="474"/>
      <c r="T466" s="474"/>
    </row>
    <row r="467" spans="1:20" s="477" customFormat="1">
      <c r="A467" s="1021" t="str">
        <f t="shared" si="233"/>
        <v>81104399115</v>
      </c>
      <c r="B467" s="478">
        <v>8110</v>
      </c>
      <c r="C467" s="479">
        <v>4399</v>
      </c>
      <c r="D467" s="1168">
        <v>1</v>
      </c>
      <c r="E467" s="1168">
        <v>1</v>
      </c>
      <c r="F467" s="1168">
        <v>5</v>
      </c>
      <c r="G467" s="480" t="s">
        <v>600</v>
      </c>
      <c r="H467" s="481"/>
      <c r="I467" s="481"/>
      <c r="J467" s="481">
        <f t="shared" si="230"/>
        <v>0</v>
      </c>
      <c r="K467" s="481"/>
      <c r="L467" s="481"/>
      <c r="M467" s="1227">
        <f t="shared" si="232"/>
        <v>0</v>
      </c>
      <c r="N467" s="1235">
        <f t="shared" si="212"/>
        <v>0</v>
      </c>
      <c r="P467" s="474"/>
      <c r="Q467" s="474"/>
      <c r="R467" s="474"/>
      <c r="S467" s="474"/>
      <c r="T467" s="474"/>
    </row>
    <row r="468" spans="1:20" s="477" customFormat="1">
      <c r="A468" s="1021" t="str">
        <f t="shared" si="233"/>
        <v>81104399116</v>
      </c>
      <c r="B468" s="478">
        <v>8110</v>
      </c>
      <c r="C468" s="479">
        <v>4399</v>
      </c>
      <c r="D468" s="1168">
        <v>1</v>
      </c>
      <c r="E468" s="1168">
        <v>1</v>
      </c>
      <c r="F468" s="1168">
        <v>6</v>
      </c>
      <c r="G468" s="480" t="s">
        <v>601</v>
      </c>
      <c r="H468" s="481"/>
      <c r="I468" s="481"/>
      <c r="J468" s="481">
        <f t="shared" si="230"/>
        <v>0</v>
      </c>
      <c r="K468" s="481"/>
      <c r="L468" s="481"/>
      <c r="M468" s="1227">
        <f t="shared" si="232"/>
        <v>0</v>
      </c>
      <c r="N468" s="1235">
        <f t="shared" si="212"/>
        <v>0</v>
      </c>
      <c r="P468" s="474"/>
      <c r="Q468" s="474"/>
      <c r="R468" s="474"/>
      <c r="S468" s="474"/>
      <c r="T468" s="474"/>
    </row>
    <row r="469" spans="1:20" s="477" customFormat="1">
      <c r="A469" s="1021" t="str">
        <f t="shared" si="233"/>
        <v>81104399117</v>
      </c>
      <c r="B469" s="478">
        <v>8110</v>
      </c>
      <c r="C469" s="479">
        <v>4399</v>
      </c>
      <c r="D469" s="1168">
        <v>1</v>
      </c>
      <c r="E469" s="1168">
        <v>1</v>
      </c>
      <c r="F469" s="1168">
        <v>7</v>
      </c>
      <c r="G469" s="480" t="s">
        <v>1634</v>
      </c>
      <c r="H469" s="481"/>
      <c r="I469" s="481"/>
      <c r="J469" s="481">
        <f t="shared" si="230"/>
        <v>0</v>
      </c>
      <c r="K469" s="481"/>
      <c r="L469" s="481"/>
      <c r="M469" s="1227">
        <f t="shared" si="232"/>
        <v>0</v>
      </c>
      <c r="N469" s="1235">
        <f t="shared" si="212"/>
        <v>0</v>
      </c>
      <c r="P469" s="474"/>
      <c r="Q469" s="474"/>
      <c r="R469" s="474"/>
      <c r="S469" s="474"/>
      <c r="T469" s="474"/>
    </row>
    <row r="470" spans="1:20" s="477" customFormat="1">
      <c r="A470" s="1021" t="str">
        <f t="shared" si="233"/>
        <v>81104399118</v>
      </c>
      <c r="B470" s="478">
        <v>8110</v>
      </c>
      <c r="C470" s="479">
        <v>4399</v>
      </c>
      <c r="D470" s="1168">
        <v>1</v>
      </c>
      <c r="E470" s="1168">
        <v>1</v>
      </c>
      <c r="F470" s="1168">
        <v>8</v>
      </c>
      <c r="G470" s="480" t="s">
        <v>602</v>
      </c>
      <c r="H470" s="481"/>
      <c r="I470" s="481"/>
      <c r="J470" s="481">
        <f t="shared" si="230"/>
        <v>0</v>
      </c>
      <c r="K470" s="481"/>
      <c r="L470" s="481"/>
      <c r="M470" s="1227">
        <f t="shared" si="232"/>
        <v>0</v>
      </c>
      <c r="N470" s="1235">
        <f t="shared" si="212"/>
        <v>0</v>
      </c>
      <c r="P470" s="474"/>
      <c r="Q470" s="474"/>
      <c r="R470" s="474"/>
      <c r="S470" s="474"/>
      <c r="T470" s="474"/>
    </row>
    <row r="471" spans="1:20" s="477" customFormat="1" ht="20.25" customHeight="1" thickBot="1">
      <c r="A471" s="473" t="str">
        <f t="shared" ref="A471:A472" si="234">B471&amp;C471&amp;D471&amp;E471&amp;F471</f>
        <v>Subtotal (12)</v>
      </c>
      <c r="B471" s="1833" t="s">
        <v>460</v>
      </c>
      <c r="C471" s="1834"/>
      <c r="D471" s="1834"/>
      <c r="E471" s="1834"/>
      <c r="F471" s="1834"/>
      <c r="G471" s="492"/>
      <c r="H471" s="493">
        <f>H456+H436+H440+H444+H448+H452+H460</f>
        <v>0</v>
      </c>
      <c r="I471" s="493">
        <f>I456+I436+I440+I444+I448+I452+I460</f>
        <v>0</v>
      </c>
      <c r="J471" s="493">
        <f>H471+I471</f>
        <v>0</v>
      </c>
      <c r="K471" s="493">
        <f t="shared" ref="K471:L471" si="235">K456+K436+K440+K444+K448+K452+K460</f>
        <v>0</v>
      </c>
      <c r="L471" s="493">
        <f t="shared" si="235"/>
        <v>0</v>
      </c>
      <c r="M471" s="1231">
        <f t="shared" si="232"/>
        <v>0</v>
      </c>
      <c r="N471" s="1237">
        <f t="shared" si="212"/>
        <v>0</v>
      </c>
      <c r="P471" s="474"/>
      <c r="Q471" s="474"/>
      <c r="R471" s="474"/>
      <c r="S471" s="474"/>
      <c r="T471" s="474"/>
    </row>
    <row r="472" spans="1:20" s="477" customFormat="1" ht="19.5" customHeight="1" thickTop="1" thickBot="1">
      <c r="A472" s="473" t="str">
        <f t="shared" si="234"/>
        <v>Total Partidas (13)</v>
      </c>
      <c r="B472" s="1828" t="s">
        <v>603</v>
      </c>
      <c r="C472" s="1829"/>
      <c r="D472" s="1829"/>
      <c r="E472" s="1829"/>
      <c r="F472" s="1829"/>
      <c r="G472" s="494" t="s">
        <v>179</v>
      </c>
      <c r="H472" s="495">
        <f>+H13+H286+H379</f>
        <v>0</v>
      </c>
      <c r="I472" s="495">
        <f>+I13+I286+I379</f>
        <v>0</v>
      </c>
      <c r="J472" s="495">
        <f>+J48+J283+J379</f>
        <v>0</v>
      </c>
      <c r="K472" s="495">
        <f>+K13+K286+K379</f>
        <v>0</v>
      </c>
      <c r="L472" s="495">
        <f>+L13+L286+L379</f>
        <v>0</v>
      </c>
      <c r="M472" s="1232">
        <f t="shared" ref="M472" si="236">IFERROR(L472/J472*100,0)</f>
        <v>0</v>
      </c>
      <c r="N472" s="496">
        <f t="shared" si="212"/>
        <v>0</v>
      </c>
    </row>
    <row r="473" spans="1:20" ht="15.75" thickTop="1">
      <c r="E473" s="1170"/>
      <c r="F473" s="1170"/>
    </row>
    <row r="474" spans="1:20">
      <c r="E474" s="1830"/>
      <c r="F474" s="1830"/>
      <c r="G474" s="1830"/>
      <c r="H474" s="1830"/>
      <c r="I474" s="1830"/>
      <c r="J474" s="1830"/>
      <c r="K474" s="1830"/>
      <c r="L474" s="1830"/>
      <c r="M474" s="1830"/>
      <c r="N474" s="1830"/>
    </row>
    <row r="475" spans="1:20" s="187" customFormat="1" ht="12">
      <c r="C475" s="1020" t="s">
        <v>1635</v>
      </c>
      <c r="D475" s="1171"/>
      <c r="E475" s="1171"/>
      <c r="F475" s="1171"/>
    </row>
    <row r="476" spans="1:20">
      <c r="E476" s="1172"/>
      <c r="F476" s="1172"/>
      <c r="G476" s="1015"/>
      <c r="H476" s="1015"/>
      <c r="I476" s="1015"/>
      <c r="J476" s="1015"/>
      <c r="K476" s="1015"/>
      <c r="L476" s="1015"/>
      <c r="M476" s="1015"/>
      <c r="N476" s="1015"/>
    </row>
    <row r="477" spans="1:20">
      <c r="E477" s="1172"/>
      <c r="F477" s="1172"/>
      <c r="G477" s="1015"/>
      <c r="H477" s="1015"/>
      <c r="I477" s="1015"/>
      <c r="J477" s="1015"/>
      <c r="K477" s="1015"/>
      <c r="L477" s="1015"/>
      <c r="M477" s="1015"/>
      <c r="N477" s="1015"/>
    </row>
    <row r="478" spans="1:20">
      <c r="B478" s="497"/>
      <c r="C478" s="497"/>
      <c r="D478" s="1173"/>
      <c r="E478" s="1174"/>
      <c r="F478" s="1174"/>
      <c r="G478" s="499"/>
      <c r="H478" s="498"/>
      <c r="I478" s="498"/>
      <c r="J478" s="498"/>
      <c r="K478" s="498"/>
      <c r="L478" s="500"/>
      <c r="M478" s="501"/>
      <c r="N478" s="501"/>
    </row>
    <row r="479" spans="1:20">
      <c r="B479" s="497"/>
      <c r="C479" s="497"/>
      <c r="D479" s="1173"/>
      <c r="E479" s="1173"/>
      <c r="F479" s="1173"/>
      <c r="G479" s="502"/>
      <c r="H479" s="497"/>
      <c r="I479" s="497"/>
      <c r="J479" s="497"/>
      <c r="K479" s="497"/>
      <c r="L479" s="503"/>
      <c r="M479" s="497"/>
      <c r="N479" s="497"/>
    </row>
    <row r="480" spans="1:20">
      <c r="B480" s="497"/>
      <c r="C480" s="497"/>
      <c r="D480" s="1173"/>
      <c r="E480" s="1173"/>
      <c r="F480" s="1173"/>
      <c r="G480" s="502"/>
      <c r="H480" s="497"/>
      <c r="I480" s="497"/>
      <c r="J480" s="497"/>
      <c r="K480" s="497"/>
      <c r="L480" s="503"/>
      <c r="M480" s="497"/>
      <c r="N480" s="497"/>
    </row>
    <row r="481" spans="2:14">
      <c r="B481" s="497"/>
      <c r="C481" s="497"/>
      <c r="D481" s="1173"/>
      <c r="E481" s="1173"/>
      <c r="F481" s="1173"/>
      <c r="G481" s="502"/>
      <c r="H481" s="497"/>
      <c r="I481" s="497"/>
      <c r="J481" s="497"/>
      <c r="K481" s="497"/>
      <c r="L481" s="503"/>
      <c r="M481" s="497"/>
      <c r="N481" s="497"/>
    </row>
    <row r="482" spans="2:14">
      <c r="B482" s="497"/>
      <c r="C482" s="497"/>
      <c r="D482" s="1173"/>
      <c r="E482" s="1173"/>
      <c r="F482" s="1173"/>
      <c r="G482" s="502"/>
      <c r="H482" s="497"/>
      <c r="I482" s="497"/>
      <c r="J482" s="497"/>
      <c r="K482" s="497"/>
      <c r="L482" s="503"/>
      <c r="M482" s="497"/>
      <c r="N482" s="497"/>
    </row>
    <row r="483" spans="2:14">
      <c r="B483" s="497"/>
      <c r="C483" s="497"/>
      <c r="D483" s="1173"/>
      <c r="E483" s="1173"/>
      <c r="F483" s="1173"/>
      <c r="G483" s="502"/>
      <c r="H483" s="497"/>
      <c r="I483" s="497"/>
      <c r="J483" s="497"/>
      <c r="K483" s="497"/>
      <c r="L483" s="503"/>
      <c r="M483" s="497"/>
      <c r="N483" s="497"/>
    </row>
    <row r="485" spans="2:14">
      <c r="G485" s="504"/>
      <c r="H485" s="505"/>
      <c r="I485" s="505"/>
      <c r="J485" s="505"/>
      <c r="K485" s="505"/>
      <c r="L485" s="505"/>
      <c r="M485" s="506"/>
    </row>
  </sheetData>
  <customSheetViews>
    <customSheetView guid="{AB7C7113-F865-4779-9FA4-3A0AD2C9E93A}" scale="85" showGridLines="0" fitToPage="1">
      <selection activeCell="A9" sqref="A9:XFD477"/>
      <pageMargins left="0.70866141732283472" right="0.51181102362204722" top="0.55118110236220474" bottom="0.55118110236220474" header="0.31496062992125984" footer="0.31496062992125984"/>
      <pageSetup scale="59" fitToHeight="7" orientation="landscape" verticalDpi="597" r:id="rId1"/>
    </customSheetView>
    <customSheetView guid="{05A24B3F-0046-4A93-964B-C8E884CA78A3}" scale="140" showGridLines="0" fitToPage="1" topLeftCell="A10">
      <selection activeCell="E17" sqref="E17"/>
      <pageMargins left="0.70866141732283472" right="0.51181102362204722" top="0.55118110236220474" bottom="0.55118110236220474" header="0.31496062992125984" footer="0.31496062992125984"/>
      <pageSetup scale="59" fitToHeight="7" orientation="landscape" verticalDpi="597" r:id="rId2"/>
    </customSheetView>
  </customSheetViews>
  <mergeCells count="21">
    <mergeCell ref="B2:N2"/>
    <mergeCell ref="B3:N3"/>
    <mergeCell ref="B5:H5"/>
    <mergeCell ref="C6:N6"/>
    <mergeCell ref="B8:F10"/>
    <mergeCell ref="G8:G10"/>
    <mergeCell ref="H8:L8"/>
    <mergeCell ref="M8:M10"/>
    <mergeCell ref="N8:N10"/>
    <mergeCell ref="H9:H10"/>
    <mergeCell ref="I9:I10"/>
    <mergeCell ref="J9:J10"/>
    <mergeCell ref="K9:K10"/>
    <mergeCell ref="L9:L10"/>
    <mergeCell ref="B472:F472"/>
    <mergeCell ref="E474:N474"/>
    <mergeCell ref="B411:F411"/>
    <mergeCell ref="B417:F417"/>
    <mergeCell ref="B423:F423"/>
    <mergeCell ref="B434:F434"/>
    <mergeCell ref="B471:F471"/>
  </mergeCells>
  <pageMargins left="0.70866141732283472" right="0.51181102362204722" top="0.55118110236220474" bottom="0.55118110236220474" header="0.31496062992125984" footer="0.31496062992125984"/>
  <pageSetup scale="59" fitToHeight="7" orientation="landscape" verticalDpi="597" r:id="rId3"/>
  <ignoredErrors>
    <ignoredError sqref="H473:L473 K472:L472 H463:H470 H459 H455 H451 H447 H443 H438:H439 H428:H433 H421:H422 H415:H416 H410 H406 H402 H398 H394 H388 H384 H377 H373 H337:H358 H328 H320:H324 H291:H300 H287 H284 H280 H276 H272 H268 H243:H264 H239 H235 H227:H229 H220:H223 H216 H212 H208 H203:H204 H199 H193 H182:H189 H178:H180 H172 H168 H161:H164 H157 H154 H151 H148 H145 H142 H139 H136 H133 H130 H127 H106:H124 H101:H102 H98 H95 H88:H91 H84:H86 H78 H73:H74 H70 H65:H66 H61:H62 H55:H56 H51 H44:H47 H40 H36 H32 H28 H22:H24 H333 H304:H316 H368:H369 H17:I17 H370:I372 I368:I369 H19:I21 H317:I319 I304:I316 H334:I336 I333 H25:I27 I22:I24 H29:I31 I28 H33:I35 I32 H37:I39 I36 H41:I43 I40 H48:I50 I44:I47 H52:I54 I51 H57:I60 I55:I56 H63:I64 I61:I62 H67:I69 I65:I66 H71:I72 I70 H75:I77 I73:I74 H79:I83 I78 H87:I87 I84:I86 H92:I94 I88:I91 H96:I97 I95 H99:I100 I98 H103:I105 I101:I102 H125:I126 I106:I124 H128:I129 I127 H131:I132 I130 H134:I135 I133 H137:I138 I136 H140:I141 I139 H143:I144 I142 H146:I147 I145 H149:I150 I148 H152:I153 I151 H155:I156 I154 H158:I160 I157 H165:I167 I161:I164 H169:I171 I168 H173:I177 I172 H181:I181 I178:I180 H190:I192 I182:I189 H194:I198 I193 H200:I202 I199 H205:I207 I203:I204 H209:I211 I208 H213:I215 I212 H217:I219 I216 H224:I226 I220:I223 H230:I234 I227:I229 H236:I238 I235 H240:I242 I239 H265:I267 I243:I264 H269:I271 I268 H273:I275 I272 H277:I279 I276 H281:I283 I280 H285:I286 I284 H288:I290 I287 H301:I303 I291:I300 H325:I327 I320:I324 H329:I332 I328 H359:I367 I337:I358 H374:I376 I373 H378:I383 I377 H385:I387 I384 H389:I393 I388 H395:I397 I394 H399:I401 I398 H403:I405 I402 H407:I409 I406 H411:I414 I410 H417:I420 I415:I416 H423:I427 I421:I422 H434:I437 I428:I433 H440:I442 I438:I439 H444:I446 I443 H448:I450 I447 H452:I454 I451 H456:I458 I455 H460:I462 I459 H471:I471 I463:I470" unlockedFormula="1"/>
    <ignoredError sqref="J17:L17 J19:L471 J18" formula="1" unlockedFormula="1"/>
    <ignoredError sqref="J12:L16 J472" formula="1"/>
  </ignoredErrors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IS949"/>
  <sheetViews>
    <sheetView showGridLines="0" topLeftCell="A944" zoomScale="130" zoomScaleNormal="130" zoomScaleSheetLayoutView="70" workbookViewId="0">
      <selection activeCell="B103" sqref="B103"/>
    </sheetView>
  </sheetViews>
  <sheetFormatPr baseColWidth="10" defaultRowHeight="12.75"/>
  <cols>
    <col min="1" max="1" width="1.28515625" style="512" customWidth="1"/>
    <col min="2" max="2" width="13.7109375" style="584" customWidth="1"/>
    <col min="3" max="3" width="62.85546875" style="582" customWidth="1"/>
    <col min="4" max="4" width="16.7109375" style="583" customWidth="1"/>
    <col min="5" max="11" width="16.7109375" style="512" customWidth="1"/>
    <col min="12" max="12" width="1.42578125" style="512" customWidth="1"/>
    <col min="13" max="16384" width="11.42578125" style="512"/>
  </cols>
  <sheetData>
    <row r="1" spans="2:19" ht="7.5" customHeight="1" thickBot="1">
      <c r="B1" s="507"/>
      <c r="C1" s="508"/>
      <c r="D1" s="509"/>
      <c r="E1" s="510"/>
      <c r="F1" s="511"/>
      <c r="G1" s="511"/>
      <c r="H1" s="511"/>
      <c r="I1" s="511"/>
      <c r="J1" s="511"/>
      <c r="K1" s="511"/>
    </row>
    <row r="2" spans="2:19" ht="20.25" customHeight="1" thickTop="1">
      <c r="B2" s="1860" t="s">
        <v>1648</v>
      </c>
      <c r="C2" s="1861"/>
      <c r="D2" s="1861"/>
      <c r="E2" s="1861"/>
      <c r="F2" s="1861"/>
      <c r="G2" s="1861"/>
      <c r="H2" s="1861"/>
      <c r="I2" s="1861"/>
      <c r="J2" s="1861"/>
      <c r="K2" s="1862"/>
    </row>
    <row r="3" spans="2:19" ht="41.25" customHeight="1">
      <c r="B3" s="1863" t="s">
        <v>604</v>
      </c>
      <c r="C3" s="1864"/>
      <c r="D3" s="1864"/>
      <c r="E3" s="1864"/>
      <c r="F3" s="1864"/>
      <c r="G3" s="1864"/>
      <c r="H3" s="1864"/>
      <c r="I3" s="1864"/>
      <c r="J3" s="1864"/>
      <c r="K3" s="1865"/>
    </row>
    <row r="4" spans="2:19" ht="12" customHeight="1">
      <c r="B4" s="1674" t="s">
        <v>177</v>
      </c>
      <c r="C4" s="1639"/>
      <c r="D4" s="1639"/>
      <c r="E4" s="1639"/>
      <c r="F4" s="1639"/>
      <c r="G4" s="1639"/>
      <c r="H4" s="1639"/>
      <c r="I4" s="1639"/>
      <c r="J4" s="1639"/>
      <c r="K4" s="1675"/>
    </row>
    <row r="5" spans="2:19" ht="5.25" customHeight="1">
      <c r="B5" s="513"/>
      <c r="C5" s="514"/>
      <c r="D5" s="515"/>
      <c r="E5" s="1014"/>
      <c r="F5" s="1014"/>
      <c r="G5" s="1014"/>
      <c r="H5" s="1014"/>
      <c r="I5" s="1014"/>
      <c r="J5" s="1014"/>
      <c r="K5" s="97"/>
    </row>
    <row r="6" spans="2:19">
      <c r="B6" s="516"/>
      <c r="C6" s="517" t="s">
        <v>605</v>
      </c>
      <c r="D6" s="518"/>
      <c r="E6" s="519"/>
      <c r="F6" s="519"/>
      <c r="G6" s="519"/>
      <c r="H6" s="519"/>
      <c r="I6" s="520"/>
      <c r="J6" s="520" t="s">
        <v>1654</v>
      </c>
      <c r="K6" s="521"/>
    </row>
    <row r="7" spans="2:19" ht="8.25" customHeight="1" thickBot="1">
      <c r="B7" s="522"/>
      <c r="C7" s="523"/>
      <c r="D7" s="524"/>
      <c r="E7" s="104"/>
      <c r="F7" s="104"/>
      <c r="G7" s="104"/>
      <c r="H7" s="104"/>
      <c r="I7" s="104"/>
      <c r="J7" s="104"/>
      <c r="K7" s="525"/>
    </row>
    <row r="8" spans="2:19" ht="6" customHeight="1" thickTop="1" thickBot="1">
      <c r="B8" s="526"/>
      <c r="C8" s="527"/>
      <c r="D8" s="528"/>
      <c r="E8" s="106"/>
      <c r="F8" s="106"/>
      <c r="G8" s="106"/>
      <c r="H8" s="106"/>
      <c r="I8" s="106"/>
      <c r="J8" s="106"/>
      <c r="K8" s="106"/>
    </row>
    <row r="9" spans="2:19" ht="18.75" customHeight="1" thickTop="1">
      <c r="B9" s="1866" t="s">
        <v>606</v>
      </c>
      <c r="C9" s="1869" t="s">
        <v>607</v>
      </c>
      <c r="D9" s="1872" t="s">
        <v>608</v>
      </c>
      <c r="E9" s="1872"/>
      <c r="F9" s="1872"/>
      <c r="G9" s="1872"/>
      <c r="H9" s="1872"/>
      <c r="I9" s="1872"/>
      <c r="J9" s="1872"/>
      <c r="K9" s="1873" t="s">
        <v>609</v>
      </c>
    </row>
    <row r="10" spans="2:19" s="529" customFormat="1" ht="18.75" customHeight="1">
      <c r="B10" s="1867"/>
      <c r="C10" s="1870"/>
      <c r="D10" s="1858" t="s">
        <v>610</v>
      </c>
      <c r="E10" s="1858" t="s">
        <v>611</v>
      </c>
      <c r="F10" s="1858" t="s">
        <v>612</v>
      </c>
      <c r="G10" s="1858" t="s">
        <v>613</v>
      </c>
      <c r="H10" s="1858" t="s">
        <v>614</v>
      </c>
      <c r="I10" s="1858" t="s">
        <v>615</v>
      </c>
      <c r="J10" s="1858" t="s">
        <v>616</v>
      </c>
      <c r="K10" s="1874"/>
    </row>
    <row r="11" spans="2:19" s="529" customFormat="1" ht="23.25" customHeight="1" thickBot="1">
      <c r="B11" s="1868"/>
      <c r="C11" s="1871"/>
      <c r="D11" s="1859"/>
      <c r="E11" s="1859"/>
      <c r="F11" s="1859"/>
      <c r="G11" s="1859"/>
      <c r="H11" s="1859"/>
      <c r="I11" s="1859"/>
      <c r="J11" s="1859"/>
      <c r="K11" s="1875"/>
    </row>
    <row r="12" spans="2:19" s="529" customFormat="1" ht="3" customHeight="1" thickTop="1" thickBot="1">
      <c r="B12" s="1396"/>
      <c r="C12" s="1397"/>
      <c r="D12" s="1398"/>
      <c r="E12" s="1398"/>
      <c r="F12" s="1398"/>
      <c r="G12" s="1398"/>
      <c r="H12" s="1398"/>
      <c r="I12" s="1398"/>
      <c r="J12" s="1398"/>
      <c r="K12" s="1399"/>
    </row>
    <row r="13" spans="2:19" ht="18" customHeight="1" thickTop="1">
      <c r="B13" s="530">
        <v>1000</v>
      </c>
      <c r="C13" s="531" t="s">
        <v>42</v>
      </c>
      <c r="D13" s="532">
        <f t="shared" ref="D13:J13" si="0">+D14+D27+D38+D69+D84+D110+D113</f>
        <v>0</v>
      </c>
      <c r="E13" s="532">
        <f t="shared" si="0"/>
        <v>0</v>
      </c>
      <c r="F13" s="532">
        <f t="shared" si="0"/>
        <v>0</v>
      </c>
      <c r="G13" s="532">
        <f t="shared" si="0"/>
        <v>0</v>
      </c>
      <c r="H13" s="532">
        <f t="shared" si="0"/>
        <v>0</v>
      </c>
      <c r="I13" s="532">
        <f t="shared" si="0"/>
        <v>0</v>
      </c>
      <c r="J13" s="532">
        <f t="shared" si="0"/>
        <v>0</v>
      </c>
      <c r="K13" s="533">
        <f t="shared" ref="K13:K77" si="1">F13-I13</f>
        <v>0</v>
      </c>
      <c r="L13" s="511"/>
      <c r="M13" s="511"/>
      <c r="N13" s="511"/>
      <c r="O13" s="511"/>
      <c r="P13" s="511"/>
      <c r="Q13" s="511"/>
      <c r="R13" s="534"/>
      <c r="S13" s="535"/>
    </row>
    <row r="14" spans="2:19" ht="18" customHeight="1">
      <c r="B14" s="536">
        <v>1100</v>
      </c>
      <c r="C14" s="537" t="s">
        <v>617</v>
      </c>
      <c r="D14" s="538">
        <f>+D15+D17+D19+D25</f>
        <v>0</v>
      </c>
      <c r="E14" s="538">
        <f t="shared" ref="E14:J14" si="2">+E15+E17+E19+E25</f>
        <v>0</v>
      </c>
      <c r="F14" s="538">
        <f t="shared" si="2"/>
        <v>0</v>
      </c>
      <c r="G14" s="538">
        <f t="shared" si="2"/>
        <v>0</v>
      </c>
      <c r="H14" s="538">
        <f t="shared" si="2"/>
        <v>0</v>
      </c>
      <c r="I14" s="538">
        <f t="shared" si="2"/>
        <v>0</v>
      </c>
      <c r="J14" s="538">
        <f t="shared" si="2"/>
        <v>0</v>
      </c>
      <c r="K14" s="539">
        <f t="shared" si="1"/>
        <v>0</v>
      </c>
      <c r="L14" s="511"/>
      <c r="M14" s="511"/>
      <c r="N14" s="511"/>
      <c r="O14" s="511"/>
      <c r="P14" s="511"/>
      <c r="Q14" s="511"/>
      <c r="R14" s="534"/>
      <c r="S14" s="535"/>
    </row>
    <row r="15" spans="2:19" ht="18" customHeight="1">
      <c r="B15" s="536">
        <v>1110</v>
      </c>
      <c r="C15" s="540" t="s">
        <v>618</v>
      </c>
      <c r="D15" s="538">
        <f>SUM(D16)</f>
        <v>0</v>
      </c>
      <c r="E15" s="538">
        <f t="shared" ref="E15:J15" si="3">SUM(E16)</f>
        <v>0</v>
      </c>
      <c r="F15" s="538">
        <f t="shared" si="3"/>
        <v>0</v>
      </c>
      <c r="G15" s="538">
        <f t="shared" si="3"/>
        <v>0</v>
      </c>
      <c r="H15" s="538">
        <f t="shared" si="3"/>
        <v>0</v>
      </c>
      <c r="I15" s="538">
        <f t="shared" si="3"/>
        <v>0</v>
      </c>
      <c r="J15" s="538">
        <f t="shared" si="3"/>
        <v>0</v>
      </c>
      <c r="K15" s="539">
        <f t="shared" si="1"/>
        <v>0</v>
      </c>
      <c r="L15" s="511"/>
      <c r="M15" s="511"/>
      <c r="N15" s="511"/>
      <c r="O15" s="511"/>
      <c r="P15" s="511"/>
      <c r="Q15" s="511"/>
      <c r="R15" s="534"/>
      <c r="S15" s="535"/>
    </row>
    <row r="16" spans="2:19" ht="18" customHeight="1">
      <c r="B16" s="541">
        <v>1111</v>
      </c>
      <c r="C16" s="542" t="s">
        <v>618</v>
      </c>
      <c r="D16" s="543"/>
      <c r="E16" s="543"/>
      <c r="F16" s="544">
        <f t="shared" ref="F16:F24" si="4">+D16+E16</f>
        <v>0</v>
      </c>
      <c r="G16" s="543"/>
      <c r="H16" s="543"/>
      <c r="I16" s="544">
        <f>+G16+H16+J16</f>
        <v>0</v>
      </c>
      <c r="J16" s="543"/>
      <c r="K16" s="539">
        <f>F16-I16</f>
        <v>0</v>
      </c>
      <c r="L16" s="511"/>
      <c r="M16" s="511"/>
      <c r="N16" s="511"/>
      <c r="O16" s="511"/>
      <c r="P16" s="511"/>
      <c r="Q16" s="511"/>
      <c r="R16" s="534"/>
      <c r="S16" s="535"/>
    </row>
    <row r="17" spans="1:19" ht="18" customHeight="1">
      <c r="B17" s="536">
        <v>1120</v>
      </c>
      <c r="C17" s="540" t="s">
        <v>619</v>
      </c>
      <c r="D17" s="538">
        <f>SUM(D18)</f>
        <v>0</v>
      </c>
      <c r="E17" s="538">
        <f t="shared" ref="E17:J17" si="5">SUM(E18)</f>
        <v>0</v>
      </c>
      <c r="F17" s="538">
        <f t="shared" si="5"/>
        <v>0</v>
      </c>
      <c r="G17" s="538">
        <f t="shared" si="5"/>
        <v>0</v>
      </c>
      <c r="H17" s="538">
        <f t="shared" si="5"/>
        <v>0</v>
      </c>
      <c r="I17" s="538">
        <f t="shared" si="5"/>
        <v>0</v>
      </c>
      <c r="J17" s="538">
        <f t="shared" si="5"/>
        <v>0</v>
      </c>
      <c r="K17" s="539">
        <f t="shared" si="1"/>
        <v>0</v>
      </c>
      <c r="L17" s="511"/>
      <c r="M17" s="511"/>
      <c r="N17" s="511"/>
      <c r="O17" s="511"/>
      <c r="P17" s="511"/>
      <c r="Q17" s="511"/>
      <c r="R17" s="534"/>
      <c r="S17" s="535"/>
    </row>
    <row r="18" spans="1:19" ht="15">
      <c r="B18" s="545">
        <v>1121</v>
      </c>
      <c r="C18" s="546" t="s">
        <v>619</v>
      </c>
      <c r="D18" s="543"/>
      <c r="E18" s="547"/>
      <c r="F18" s="544">
        <f t="shared" si="4"/>
        <v>0</v>
      </c>
      <c r="G18" s="543"/>
      <c r="H18" s="543"/>
      <c r="I18" s="544">
        <f>+G18+H18+J18</f>
        <v>0</v>
      </c>
      <c r="J18" s="543"/>
      <c r="K18" s="539">
        <f t="shared" si="1"/>
        <v>0</v>
      </c>
      <c r="L18" s="511"/>
      <c r="M18" s="511"/>
      <c r="N18" s="511"/>
      <c r="O18" s="511"/>
      <c r="P18" s="511"/>
      <c r="Q18" s="511"/>
      <c r="R18" s="534"/>
      <c r="S18" s="535"/>
    </row>
    <row r="19" spans="1:19" ht="15">
      <c r="B19" s="536">
        <v>1130</v>
      </c>
      <c r="C19" s="540" t="s">
        <v>1900</v>
      </c>
      <c r="D19" s="538">
        <f>SUM(D20:D24)</f>
        <v>0</v>
      </c>
      <c r="E19" s="538">
        <f t="shared" ref="E19:J19" si="6">SUM(E20:E24)</f>
        <v>0</v>
      </c>
      <c r="F19" s="538">
        <f t="shared" si="6"/>
        <v>0</v>
      </c>
      <c r="G19" s="538">
        <f t="shared" si="6"/>
        <v>0</v>
      </c>
      <c r="H19" s="538">
        <f t="shared" si="6"/>
        <v>0</v>
      </c>
      <c r="I19" s="538">
        <f t="shared" si="6"/>
        <v>0</v>
      </c>
      <c r="J19" s="538">
        <f t="shared" si="6"/>
        <v>0</v>
      </c>
      <c r="K19" s="539">
        <f t="shared" si="1"/>
        <v>0</v>
      </c>
      <c r="L19" s="511"/>
      <c r="M19" s="511"/>
      <c r="N19" s="511"/>
      <c r="O19" s="511"/>
      <c r="P19" s="511"/>
      <c r="Q19" s="511"/>
      <c r="R19" s="534"/>
      <c r="S19" s="535"/>
    </row>
    <row r="20" spans="1:19" ht="18" customHeight="1">
      <c r="B20" s="541">
        <v>1131</v>
      </c>
      <c r="C20" s="542" t="s">
        <v>620</v>
      </c>
      <c r="D20" s="543"/>
      <c r="E20" s="543"/>
      <c r="F20" s="544">
        <f t="shared" si="4"/>
        <v>0</v>
      </c>
      <c r="G20" s="543"/>
      <c r="H20" s="543"/>
      <c r="I20" s="544">
        <f>+G20+H20+J20</f>
        <v>0</v>
      </c>
      <c r="J20" s="543"/>
      <c r="K20" s="539">
        <f t="shared" si="1"/>
        <v>0</v>
      </c>
      <c r="L20" s="511"/>
      <c r="M20" s="511"/>
      <c r="N20" s="511"/>
      <c r="O20" s="511"/>
      <c r="P20" s="511"/>
      <c r="Q20" s="511"/>
      <c r="R20" s="534"/>
      <c r="S20" s="535"/>
    </row>
    <row r="21" spans="1:19" ht="18" customHeight="1">
      <c r="B21" s="541">
        <v>1132</v>
      </c>
      <c r="C21" s="542" t="s">
        <v>621</v>
      </c>
      <c r="D21" s="543"/>
      <c r="E21" s="543"/>
      <c r="F21" s="544">
        <f t="shared" si="4"/>
        <v>0</v>
      </c>
      <c r="G21" s="543"/>
      <c r="H21" s="543"/>
      <c r="I21" s="544">
        <f>+G21+H21+J21</f>
        <v>0</v>
      </c>
      <c r="J21" s="543"/>
      <c r="K21" s="539">
        <f t="shared" si="1"/>
        <v>0</v>
      </c>
      <c r="L21" s="511"/>
      <c r="M21" s="511"/>
      <c r="N21" s="511"/>
      <c r="O21" s="511"/>
      <c r="P21" s="511"/>
      <c r="Q21" s="511"/>
      <c r="R21" s="534"/>
      <c r="S21" s="535"/>
    </row>
    <row r="22" spans="1:19" ht="18" customHeight="1">
      <c r="B22" s="541">
        <v>1133</v>
      </c>
      <c r="C22" s="542" t="s">
        <v>622</v>
      </c>
      <c r="D22" s="543"/>
      <c r="E22" s="543"/>
      <c r="F22" s="544">
        <f t="shared" si="4"/>
        <v>0</v>
      </c>
      <c r="G22" s="543"/>
      <c r="H22" s="543"/>
      <c r="I22" s="544">
        <f>+G22+H22+J22</f>
        <v>0</v>
      </c>
      <c r="J22" s="543"/>
      <c r="K22" s="539">
        <f t="shared" si="1"/>
        <v>0</v>
      </c>
      <c r="L22" s="511"/>
      <c r="M22" s="511"/>
      <c r="N22" s="511"/>
      <c r="O22" s="511"/>
      <c r="P22" s="511"/>
      <c r="Q22" s="511"/>
      <c r="R22" s="534"/>
      <c r="S22" s="535"/>
    </row>
    <row r="23" spans="1:19" ht="18" customHeight="1">
      <c r="B23" s="541">
        <v>1134</v>
      </c>
      <c r="C23" s="542" t="s">
        <v>623</v>
      </c>
      <c r="D23" s="543"/>
      <c r="E23" s="543"/>
      <c r="F23" s="544">
        <f t="shared" si="4"/>
        <v>0</v>
      </c>
      <c r="G23" s="543"/>
      <c r="H23" s="543"/>
      <c r="I23" s="544">
        <f>+G23+H23+J23</f>
        <v>0</v>
      </c>
      <c r="J23" s="543"/>
      <c r="K23" s="539">
        <f t="shared" si="1"/>
        <v>0</v>
      </c>
      <c r="L23" s="511"/>
      <c r="M23" s="511"/>
      <c r="N23" s="511"/>
      <c r="O23" s="511"/>
      <c r="P23" s="511"/>
      <c r="Q23" s="511"/>
      <c r="R23" s="534"/>
      <c r="S23" s="535"/>
    </row>
    <row r="24" spans="1:19" ht="18" customHeight="1">
      <c r="B24" s="541">
        <v>1135</v>
      </c>
      <c r="C24" s="542" t="s">
        <v>624</v>
      </c>
      <c r="D24" s="543"/>
      <c r="E24" s="543"/>
      <c r="F24" s="544">
        <f t="shared" si="4"/>
        <v>0</v>
      </c>
      <c r="G24" s="543"/>
      <c r="H24" s="543"/>
      <c r="I24" s="544">
        <f>+G24+H24+J24</f>
        <v>0</v>
      </c>
      <c r="J24" s="543"/>
      <c r="K24" s="539">
        <f t="shared" si="1"/>
        <v>0</v>
      </c>
      <c r="L24" s="511"/>
      <c r="M24" s="511"/>
      <c r="N24" s="511"/>
      <c r="O24" s="511"/>
      <c r="P24" s="511"/>
      <c r="Q24" s="511"/>
      <c r="R24" s="534"/>
      <c r="S24" s="535"/>
    </row>
    <row r="25" spans="1:19" ht="18" customHeight="1">
      <c r="B25" s="536">
        <v>1140</v>
      </c>
      <c r="C25" s="540" t="s">
        <v>625</v>
      </c>
      <c r="D25" s="538">
        <f>SUM(D26)</f>
        <v>0</v>
      </c>
      <c r="E25" s="538">
        <f t="shared" ref="E25:J25" si="7">SUM(E26)</f>
        <v>0</v>
      </c>
      <c r="F25" s="538">
        <f t="shared" si="7"/>
        <v>0</v>
      </c>
      <c r="G25" s="538">
        <f t="shared" si="7"/>
        <v>0</v>
      </c>
      <c r="H25" s="538">
        <f t="shared" si="7"/>
        <v>0</v>
      </c>
      <c r="I25" s="538">
        <f t="shared" si="7"/>
        <v>0</v>
      </c>
      <c r="J25" s="538">
        <f t="shared" si="7"/>
        <v>0</v>
      </c>
      <c r="K25" s="539">
        <f t="shared" si="1"/>
        <v>0</v>
      </c>
      <c r="L25" s="511"/>
      <c r="M25" s="511"/>
      <c r="N25" s="511"/>
      <c r="O25" s="511"/>
      <c r="P25" s="511"/>
      <c r="Q25" s="511"/>
      <c r="R25" s="534"/>
      <c r="S25" s="535"/>
    </row>
    <row r="26" spans="1:19" ht="13.5" customHeight="1">
      <c r="B26" s="541">
        <v>1141</v>
      </c>
      <c r="C26" s="542" t="s">
        <v>625</v>
      </c>
      <c r="D26" s="543"/>
      <c r="E26" s="543"/>
      <c r="F26" s="544">
        <f>+D26+E26</f>
        <v>0</v>
      </c>
      <c r="G26" s="543"/>
      <c r="H26" s="543"/>
      <c r="I26" s="544">
        <f>+G26+H26+J26</f>
        <v>0</v>
      </c>
      <c r="J26" s="543"/>
      <c r="K26" s="539">
        <f t="shared" si="1"/>
        <v>0</v>
      </c>
      <c r="L26" s="511"/>
      <c r="M26" s="511"/>
      <c r="N26" s="511"/>
      <c r="O26" s="511"/>
      <c r="P26" s="511"/>
      <c r="Q26" s="511"/>
      <c r="R26" s="534"/>
      <c r="S26" s="535"/>
    </row>
    <row r="27" spans="1:19" ht="13.5" customHeight="1">
      <c r="B27" s="536">
        <v>1200</v>
      </c>
      <c r="C27" s="548" t="s">
        <v>626</v>
      </c>
      <c r="D27" s="538">
        <f>+D28+D30+D34+D36</f>
        <v>0</v>
      </c>
      <c r="E27" s="538">
        <f t="shared" ref="E27:J27" si="8">+E28+E30+E34+E36</f>
        <v>0</v>
      </c>
      <c r="F27" s="538">
        <f t="shared" si="8"/>
        <v>0</v>
      </c>
      <c r="G27" s="538">
        <f t="shared" si="8"/>
        <v>0</v>
      </c>
      <c r="H27" s="538">
        <f t="shared" si="8"/>
        <v>0</v>
      </c>
      <c r="I27" s="538">
        <f t="shared" si="8"/>
        <v>0</v>
      </c>
      <c r="J27" s="538">
        <f t="shared" si="8"/>
        <v>0</v>
      </c>
      <c r="K27" s="539">
        <f t="shared" si="1"/>
        <v>0</v>
      </c>
      <c r="L27" s="511"/>
      <c r="M27" s="511"/>
      <c r="N27" s="511"/>
      <c r="O27" s="511"/>
      <c r="P27" s="511"/>
      <c r="Q27" s="511"/>
      <c r="R27" s="534"/>
      <c r="S27" s="535"/>
    </row>
    <row r="28" spans="1:19" ht="14.25" customHeight="1">
      <c r="B28" s="536">
        <v>1210</v>
      </c>
      <c r="C28" s="540" t="s">
        <v>627</v>
      </c>
      <c r="D28" s="538">
        <f>SUM(D29)</f>
        <v>0</v>
      </c>
      <c r="E28" s="538">
        <f t="shared" ref="E28:J28" si="9">SUM(E29)</f>
        <v>0</v>
      </c>
      <c r="F28" s="538">
        <f t="shared" si="9"/>
        <v>0</v>
      </c>
      <c r="G28" s="538">
        <f t="shared" si="9"/>
        <v>0</v>
      </c>
      <c r="H28" s="538">
        <f t="shared" si="9"/>
        <v>0</v>
      </c>
      <c r="I28" s="538">
        <f t="shared" si="9"/>
        <v>0</v>
      </c>
      <c r="J28" s="538">
        <f t="shared" si="9"/>
        <v>0</v>
      </c>
      <c r="K28" s="539">
        <f t="shared" si="1"/>
        <v>0</v>
      </c>
      <c r="L28" s="511"/>
      <c r="M28" s="511"/>
      <c r="N28" s="511"/>
      <c r="O28" s="511"/>
      <c r="P28" s="511"/>
      <c r="Q28" s="511"/>
      <c r="R28" s="534"/>
      <c r="S28" s="535"/>
    </row>
    <row r="29" spans="1:19" ht="14.25" customHeight="1">
      <c r="A29" s="549"/>
      <c r="B29" s="541">
        <v>1211</v>
      </c>
      <c r="C29" s="542" t="s">
        <v>628</v>
      </c>
      <c r="D29" s="543"/>
      <c r="E29" s="543"/>
      <c r="F29" s="544">
        <f>+D29+E29</f>
        <v>0</v>
      </c>
      <c r="G29" s="543"/>
      <c r="H29" s="543"/>
      <c r="I29" s="544">
        <f>+G29+H29+J29</f>
        <v>0</v>
      </c>
      <c r="J29" s="543"/>
      <c r="K29" s="539">
        <f t="shared" si="1"/>
        <v>0</v>
      </c>
      <c r="L29" s="511"/>
      <c r="M29" s="511"/>
      <c r="N29" s="511"/>
      <c r="O29" s="511"/>
      <c r="P29" s="511"/>
      <c r="Q29" s="511"/>
      <c r="R29" s="534"/>
      <c r="S29" s="535"/>
    </row>
    <row r="30" spans="1:19" ht="14.25" customHeight="1">
      <c r="B30" s="536">
        <v>1220</v>
      </c>
      <c r="C30" s="540" t="s">
        <v>629</v>
      </c>
      <c r="D30" s="538">
        <f>SUM(D31:D33)</f>
        <v>0</v>
      </c>
      <c r="E30" s="538">
        <f t="shared" ref="E30:J30" si="10">SUM(E31:E33)</f>
        <v>0</v>
      </c>
      <c r="F30" s="538">
        <f t="shared" si="10"/>
        <v>0</v>
      </c>
      <c r="G30" s="538">
        <f t="shared" si="10"/>
        <v>0</v>
      </c>
      <c r="H30" s="538">
        <f t="shared" si="10"/>
        <v>0</v>
      </c>
      <c r="I30" s="538">
        <f t="shared" si="10"/>
        <v>0</v>
      </c>
      <c r="J30" s="538">
        <f t="shared" si="10"/>
        <v>0</v>
      </c>
      <c r="K30" s="539">
        <f t="shared" si="1"/>
        <v>0</v>
      </c>
      <c r="L30" s="511"/>
      <c r="M30" s="511"/>
      <c r="N30" s="511"/>
      <c r="O30" s="511"/>
      <c r="P30" s="511"/>
      <c r="Q30" s="511"/>
      <c r="R30" s="534"/>
      <c r="S30" s="535"/>
    </row>
    <row r="31" spans="1:19" ht="18" customHeight="1">
      <c r="B31" s="541">
        <v>1221</v>
      </c>
      <c r="C31" s="542" t="s">
        <v>630</v>
      </c>
      <c r="D31" s="543"/>
      <c r="E31" s="543"/>
      <c r="F31" s="544">
        <f>+D31+E31</f>
        <v>0</v>
      </c>
      <c r="G31" s="543"/>
      <c r="H31" s="543"/>
      <c r="I31" s="544">
        <f>+G31+H31+J31</f>
        <v>0</v>
      </c>
      <c r="J31" s="543"/>
      <c r="K31" s="539">
        <f t="shared" si="1"/>
        <v>0</v>
      </c>
      <c r="L31" s="511"/>
      <c r="M31" s="511"/>
      <c r="N31" s="511"/>
      <c r="O31" s="511"/>
      <c r="P31" s="511"/>
      <c r="Q31" s="511"/>
      <c r="R31" s="534"/>
      <c r="S31" s="535"/>
    </row>
    <row r="32" spans="1:19" ht="18" customHeight="1">
      <c r="B32" s="541">
        <v>1222</v>
      </c>
      <c r="C32" s="542" t="s">
        <v>631</v>
      </c>
      <c r="D32" s="543"/>
      <c r="E32" s="543"/>
      <c r="F32" s="544">
        <f>+D32+E32</f>
        <v>0</v>
      </c>
      <c r="G32" s="543"/>
      <c r="H32" s="543"/>
      <c r="I32" s="544">
        <f>+G32+H32+J32</f>
        <v>0</v>
      </c>
      <c r="J32" s="543"/>
      <c r="K32" s="539">
        <f t="shared" si="1"/>
        <v>0</v>
      </c>
      <c r="L32" s="511"/>
      <c r="M32" s="511"/>
      <c r="N32" s="511"/>
      <c r="O32" s="511"/>
      <c r="P32" s="511"/>
      <c r="Q32" s="511"/>
      <c r="R32" s="534"/>
      <c r="S32" s="535"/>
    </row>
    <row r="33" spans="1:19" ht="18" customHeight="1">
      <c r="A33" s="512" t="s">
        <v>632</v>
      </c>
      <c r="B33" s="541">
        <v>1223</v>
      </c>
      <c r="C33" s="542" t="s">
        <v>633</v>
      </c>
      <c r="D33" s="543"/>
      <c r="E33" s="543"/>
      <c r="F33" s="544">
        <f>+D33+E33</f>
        <v>0</v>
      </c>
      <c r="G33" s="543"/>
      <c r="H33" s="543"/>
      <c r="I33" s="544">
        <f>+G33+H33+J33</f>
        <v>0</v>
      </c>
      <c r="J33" s="543"/>
      <c r="K33" s="539">
        <f t="shared" si="1"/>
        <v>0</v>
      </c>
      <c r="L33" s="511"/>
      <c r="M33" s="511"/>
      <c r="N33" s="511"/>
      <c r="O33" s="511"/>
      <c r="P33" s="511"/>
      <c r="Q33" s="511"/>
      <c r="R33" s="534"/>
      <c r="S33" s="535"/>
    </row>
    <row r="34" spans="1:19" ht="18" customHeight="1">
      <c r="B34" s="536">
        <v>1230</v>
      </c>
      <c r="C34" s="540" t="s">
        <v>634</v>
      </c>
      <c r="D34" s="538">
        <f>SUM(D35)</f>
        <v>0</v>
      </c>
      <c r="E34" s="538">
        <f t="shared" ref="E34:J34" si="11">SUM(E35)</f>
        <v>0</v>
      </c>
      <c r="F34" s="538">
        <f t="shared" si="11"/>
        <v>0</v>
      </c>
      <c r="G34" s="538">
        <f t="shared" si="11"/>
        <v>0</v>
      </c>
      <c r="H34" s="538">
        <f t="shared" si="11"/>
        <v>0</v>
      </c>
      <c r="I34" s="538">
        <f t="shared" si="11"/>
        <v>0</v>
      </c>
      <c r="J34" s="538">
        <f t="shared" si="11"/>
        <v>0</v>
      </c>
      <c r="K34" s="539">
        <f t="shared" si="1"/>
        <v>0</v>
      </c>
      <c r="L34" s="511"/>
      <c r="M34" s="511"/>
      <c r="N34" s="511"/>
      <c r="O34" s="511"/>
      <c r="P34" s="511"/>
      <c r="Q34" s="511"/>
      <c r="R34" s="534"/>
      <c r="S34" s="535"/>
    </row>
    <row r="35" spans="1:19" ht="18" customHeight="1">
      <c r="B35" s="541">
        <v>1231</v>
      </c>
      <c r="C35" s="542" t="s">
        <v>635</v>
      </c>
      <c r="D35" s="543"/>
      <c r="E35" s="543"/>
      <c r="F35" s="544">
        <f>+D35+E35</f>
        <v>0</v>
      </c>
      <c r="G35" s="543"/>
      <c r="H35" s="543"/>
      <c r="I35" s="544">
        <f>+G35+H35+J35</f>
        <v>0</v>
      </c>
      <c r="J35" s="543"/>
      <c r="K35" s="539">
        <f t="shared" si="1"/>
        <v>0</v>
      </c>
      <c r="L35" s="511"/>
      <c r="M35" s="511"/>
      <c r="N35" s="511"/>
      <c r="O35" s="511"/>
      <c r="P35" s="511"/>
      <c r="Q35" s="511"/>
      <c r="R35" s="534"/>
      <c r="S35" s="535"/>
    </row>
    <row r="36" spans="1:19" ht="29.25" customHeight="1">
      <c r="B36" s="536">
        <v>1240</v>
      </c>
      <c r="C36" s="540" t="s">
        <v>636</v>
      </c>
      <c r="D36" s="538">
        <f>SUM(D37)</f>
        <v>0</v>
      </c>
      <c r="E36" s="538">
        <f t="shared" ref="E36:J36" si="12">SUM(E37)</f>
        <v>0</v>
      </c>
      <c r="F36" s="538">
        <f t="shared" si="12"/>
        <v>0</v>
      </c>
      <c r="G36" s="538">
        <f t="shared" si="12"/>
        <v>0</v>
      </c>
      <c r="H36" s="538">
        <f t="shared" si="12"/>
        <v>0</v>
      </c>
      <c r="I36" s="538">
        <f t="shared" si="12"/>
        <v>0</v>
      </c>
      <c r="J36" s="538">
        <f t="shared" si="12"/>
        <v>0</v>
      </c>
      <c r="K36" s="539">
        <f t="shared" si="1"/>
        <v>0</v>
      </c>
      <c r="L36" s="511"/>
      <c r="M36" s="511"/>
      <c r="N36" s="511"/>
      <c r="O36" s="511"/>
      <c r="P36" s="511"/>
      <c r="Q36" s="511"/>
      <c r="R36" s="534"/>
      <c r="S36" s="535"/>
    </row>
    <row r="37" spans="1:19" ht="18" customHeight="1">
      <c r="B37" s="541">
        <v>1241</v>
      </c>
      <c r="C37" s="542" t="s">
        <v>637</v>
      </c>
      <c r="D37" s="543"/>
      <c r="E37" s="543"/>
      <c r="F37" s="544">
        <f>+D37+E37</f>
        <v>0</v>
      </c>
      <c r="G37" s="543"/>
      <c r="H37" s="543"/>
      <c r="I37" s="544">
        <f>+G37+H37+J37</f>
        <v>0</v>
      </c>
      <c r="J37" s="543"/>
      <c r="K37" s="539">
        <f t="shared" si="1"/>
        <v>0</v>
      </c>
      <c r="L37" s="511"/>
      <c r="M37" s="511"/>
      <c r="N37" s="511"/>
      <c r="O37" s="511"/>
      <c r="P37" s="511"/>
      <c r="Q37" s="511"/>
      <c r="R37" s="534"/>
      <c r="S37" s="535"/>
    </row>
    <row r="38" spans="1:19" ht="18" customHeight="1">
      <c r="B38" s="536">
        <v>1300</v>
      </c>
      <c r="C38" s="548" t="s">
        <v>638</v>
      </c>
      <c r="D38" s="538">
        <f>+D39+D43+D49+D51+D61+D63+D65+D67</f>
        <v>0</v>
      </c>
      <c r="E38" s="538">
        <f t="shared" ref="E38:J38" si="13">+E39+E43+E49+E51+E61+E63+E65+E67</f>
        <v>0</v>
      </c>
      <c r="F38" s="538">
        <f t="shared" si="13"/>
        <v>0</v>
      </c>
      <c r="G38" s="538">
        <f t="shared" si="13"/>
        <v>0</v>
      </c>
      <c r="H38" s="538">
        <f t="shared" si="13"/>
        <v>0</v>
      </c>
      <c r="I38" s="538">
        <f t="shared" si="13"/>
        <v>0</v>
      </c>
      <c r="J38" s="538">
        <f t="shared" si="13"/>
        <v>0</v>
      </c>
      <c r="K38" s="539">
        <f t="shared" si="1"/>
        <v>0</v>
      </c>
      <c r="L38" s="511"/>
      <c r="M38" s="511"/>
      <c r="N38" s="511"/>
      <c r="O38" s="511"/>
      <c r="P38" s="511"/>
      <c r="Q38" s="511"/>
      <c r="R38" s="534"/>
      <c r="S38" s="535"/>
    </row>
    <row r="39" spans="1:19" ht="18" customHeight="1">
      <c r="B39" s="536">
        <v>1310</v>
      </c>
      <c r="C39" s="540" t="s">
        <v>639</v>
      </c>
      <c r="D39" s="538">
        <f>SUM(D40:D42)</f>
        <v>0</v>
      </c>
      <c r="E39" s="538">
        <f t="shared" ref="E39:J39" si="14">SUM(E40:E42)</f>
        <v>0</v>
      </c>
      <c r="F39" s="538">
        <f t="shared" si="14"/>
        <v>0</v>
      </c>
      <c r="G39" s="538">
        <f t="shared" si="14"/>
        <v>0</v>
      </c>
      <c r="H39" s="538">
        <f t="shared" si="14"/>
        <v>0</v>
      </c>
      <c r="I39" s="538">
        <f t="shared" si="14"/>
        <v>0</v>
      </c>
      <c r="J39" s="538">
        <f t="shared" si="14"/>
        <v>0</v>
      </c>
      <c r="K39" s="539">
        <f t="shared" si="1"/>
        <v>0</v>
      </c>
      <c r="L39" s="511"/>
      <c r="M39" s="511"/>
      <c r="N39" s="511"/>
      <c r="O39" s="511"/>
      <c r="P39" s="511"/>
      <c r="Q39" s="511"/>
      <c r="R39" s="534"/>
      <c r="S39" s="535"/>
    </row>
    <row r="40" spans="1:19" ht="18" customHeight="1">
      <c r="B40" s="541">
        <v>1311</v>
      </c>
      <c r="C40" s="542" t="s">
        <v>640</v>
      </c>
      <c r="D40" s="543"/>
      <c r="E40" s="543"/>
      <c r="F40" s="544">
        <f>+D40+E40</f>
        <v>0</v>
      </c>
      <c r="G40" s="543"/>
      <c r="H40" s="543"/>
      <c r="I40" s="544">
        <f>+G40+H40+J40</f>
        <v>0</v>
      </c>
      <c r="J40" s="543"/>
      <c r="K40" s="539">
        <f t="shared" si="1"/>
        <v>0</v>
      </c>
      <c r="L40" s="511"/>
      <c r="M40" s="511"/>
      <c r="N40" s="511"/>
      <c r="O40" s="511"/>
      <c r="P40" s="511"/>
      <c r="Q40" s="511"/>
      <c r="R40" s="534"/>
      <c r="S40" s="535"/>
    </row>
    <row r="41" spans="1:19" ht="18" customHeight="1">
      <c r="B41" s="541">
        <v>1312</v>
      </c>
      <c r="C41" s="542" t="s">
        <v>641</v>
      </c>
      <c r="D41" s="543"/>
      <c r="E41" s="543"/>
      <c r="F41" s="544">
        <f>+D41+E41</f>
        <v>0</v>
      </c>
      <c r="G41" s="543"/>
      <c r="H41" s="543"/>
      <c r="I41" s="544">
        <f>+G41+H41+J41</f>
        <v>0</v>
      </c>
      <c r="J41" s="543"/>
      <c r="K41" s="539">
        <f t="shared" si="1"/>
        <v>0</v>
      </c>
      <c r="L41" s="511"/>
      <c r="M41" s="511"/>
      <c r="N41" s="511"/>
      <c r="O41" s="511"/>
      <c r="P41" s="511"/>
      <c r="Q41" s="511"/>
      <c r="R41" s="534"/>
      <c r="S41" s="535"/>
    </row>
    <row r="42" spans="1:19" ht="18" customHeight="1">
      <c r="B42" s="541">
        <v>1313</v>
      </c>
      <c r="C42" s="542" t="s">
        <v>642</v>
      </c>
      <c r="D42" s="543"/>
      <c r="E42" s="543"/>
      <c r="F42" s="544">
        <f>+D42+E42</f>
        <v>0</v>
      </c>
      <c r="G42" s="543"/>
      <c r="H42" s="543"/>
      <c r="I42" s="544">
        <f>+G42+H42+J42</f>
        <v>0</v>
      </c>
      <c r="J42" s="543"/>
      <c r="K42" s="539">
        <f t="shared" si="1"/>
        <v>0</v>
      </c>
      <c r="L42" s="511"/>
      <c r="M42" s="511"/>
      <c r="N42" s="511"/>
      <c r="O42" s="511"/>
      <c r="P42" s="511"/>
      <c r="Q42" s="511"/>
      <c r="R42" s="534"/>
      <c r="S42" s="535"/>
    </row>
    <row r="43" spans="1:19" ht="15">
      <c r="A43" s="549"/>
      <c r="B43" s="536">
        <v>1320</v>
      </c>
      <c r="C43" s="540" t="s">
        <v>643</v>
      </c>
      <c r="D43" s="538">
        <f>SUM(D44:D48)</f>
        <v>0</v>
      </c>
      <c r="E43" s="538">
        <f t="shared" ref="E43:J43" si="15">SUM(E44:E48)</f>
        <v>0</v>
      </c>
      <c r="F43" s="538">
        <f t="shared" si="15"/>
        <v>0</v>
      </c>
      <c r="G43" s="538">
        <f t="shared" si="15"/>
        <v>0</v>
      </c>
      <c r="H43" s="538">
        <f t="shared" si="15"/>
        <v>0</v>
      </c>
      <c r="I43" s="538">
        <f t="shared" si="15"/>
        <v>0</v>
      </c>
      <c r="J43" s="538">
        <f t="shared" si="15"/>
        <v>0</v>
      </c>
      <c r="K43" s="539">
        <f t="shared" si="1"/>
        <v>0</v>
      </c>
      <c r="L43" s="511"/>
      <c r="M43" s="511"/>
      <c r="N43" s="511"/>
      <c r="O43" s="511"/>
      <c r="P43" s="511"/>
      <c r="Q43" s="511"/>
      <c r="R43" s="534"/>
      <c r="S43" s="535"/>
    </row>
    <row r="44" spans="1:19" ht="15">
      <c r="B44" s="541">
        <v>1321</v>
      </c>
      <c r="C44" s="542" t="s">
        <v>644</v>
      </c>
      <c r="D44" s="543"/>
      <c r="E44" s="543"/>
      <c r="F44" s="544">
        <f>+D44+E44</f>
        <v>0</v>
      </c>
      <c r="G44" s="543"/>
      <c r="H44" s="543"/>
      <c r="I44" s="544">
        <f>+G44+H44+J44</f>
        <v>0</v>
      </c>
      <c r="J44" s="543"/>
      <c r="K44" s="539">
        <f t="shared" si="1"/>
        <v>0</v>
      </c>
      <c r="L44" s="511"/>
      <c r="M44" s="511"/>
      <c r="N44" s="511"/>
      <c r="O44" s="511"/>
      <c r="P44" s="511"/>
      <c r="Q44" s="511"/>
      <c r="R44" s="534"/>
      <c r="S44" s="535"/>
    </row>
    <row r="45" spans="1:19" ht="15">
      <c r="B45" s="541">
        <v>1322</v>
      </c>
      <c r="C45" s="542" t="s">
        <v>645</v>
      </c>
      <c r="D45" s="543"/>
      <c r="E45" s="543"/>
      <c r="F45" s="544">
        <f>+D45+E45</f>
        <v>0</v>
      </c>
      <c r="G45" s="543"/>
      <c r="H45" s="543"/>
      <c r="I45" s="544">
        <f>+G45+H45+J45</f>
        <v>0</v>
      </c>
      <c r="J45" s="543"/>
      <c r="K45" s="539">
        <f t="shared" si="1"/>
        <v>0</v>
      </c>
      <c r="L45" s="511"/>
      <c r="M45" s="511"/>
      <c r="N45" s="511"/>
      <c r="O45" s="511"/>
      <c r="P45" s="511"/>
      <c r="Q45" s="511"/>
      <c r="R45" s="534"/>
      <c r="S45" s="535"/>
    </row>
    <row r="46" spans="1:19" ht="15">
      <c r="B46" s="541">
        <v>1323</v>
      </c>
      <c r="C46" s="542" t="s">
        <v>646</v>
      </c>
      <c r="D46" s="543"/>
      <c r="E46" s="543"/>
      <c r="F46" s="544">
        <f>+D46+E46</f>
        <v>0</v>
      </c>
      <c r="G46" s="543"/>
      <c r="H46" s="543"/>
      <c r="I46" s="544">
        <f>+G46+H46+J46</f>
        <v>0</v>
      </c>
      <c r="J46" s="543"/>
      <c r="K46" s="539">
        <f t="shared" si="1"/>
        <v>0</v>
      </c>
      <c r="L46" s="511"/>
      <c r="M46" s="511"/>
      <c r="N46" s="511"/>
      <c r="O46" s="511"/>
      <c r="P46" s="511"/>
      <c r="Q46" s="511"/>
      <c r="R46" s="534"/>
      <c r="S46" s="535"/>
    </row>
    <row r="47" spans="1:19" ht="18" customHeight="1">
      <c r="B47" s="541">
        <v>1324</v>
      </c>
      <c r="C47" s="542" t="s">
        <v>647</v>
      </c>
      <c r="D47" s="543"/>
      <c r="E47" s="543"/>
      <c r="F47" s="544">
        <f>+D47+E47</f>
        <v>0</v>
      </c>
      <c r="G47" s="543"/>
      <c r="H47" s="543"/>
      <c r="I47" s="544">
        <f>+G47+H47+J47</f>
        <v>0</v>
      </c>
      <c r="J47" s="543"/>
      <c r="K47" s="539">
        <f t="shared" si="1"/>
        <v>0</v>
      </c>
      <c r="L47" s="511"/>
      <c r="M47" s="511"/>
      <c r="N47" s="511"/>
      <c r="O47" s="511"/>
      <c r="P47" s="511"/>
      <c r="Q47" s="511"/>
      <c r="R47" s="534"/>
      <c r="S47" s="535"/>
    </row>
    <row r="48" spans="1:19" ht="18" customHeight="1">
      <c r="B48" s="541">
        <v>1325</v>
      </c>
      <c r="C48" s="542" t="s">
        <v>648</v>
      </c>
      <c r="D48" s="543"/>
      <c r="E48" s="543"/>
      <c r="F48" s="544">
        <f>+D48+E48</f>
        <v>0</v>
      </c>
      <c r="G48" s="543"/>
      <c r="H48" s="543"/>
      <c r="I48" s="544">
        <f>+G48+H48+J48</f>
        <v>0</v>
      </c>
      <c r="J48" s="543"/>
      <c r="K48" s="539">
        <f t="shared" si="1"/>
        <v>0</v>
      </c>
      <c r="L48" s="511"/>
      <c r="M48" s="511"/>
      <c r="N48" s="511"/>
      <c r="O48" s="511"/>
      <c r="P48" s="511"/>
      <c r="Q48" s="511"/>
      <c r="R48" s="534"/>
      <c r="S48" s="535"/>
    </row>
    <row r="49" spans="2:19" ht="18" customHeight="1">
      <c r="B49" s="536">
        <v>1330</v>
      </c>
      <c r="C49" s="540" t="s">
        <v>649</v>
      </c>
      <c r="D49" s="538">
        <f>SUM(D50)</f>
        <v>0</v>
      </c>
      <c r="E49" s="538">
        <f t="shared" ref="E49:J49" si="16">SUM(E50)</f>
        <v>0</v>
      </c>
      <c r="F49" s="538">
        <f t="shared" si="16"/>
        <v>0</v>
      </c>
      <c r="G49" s="538">
        <f t="shared" si="16"/>
        <v>0</v>
      </c>
      <c r="H49" s="538">
        <f t="shared" si="16"/>
        <v>0</v>
      </c>
      <c r="I49" s="538">
        <f t="shared" si="16"/>
        <v>0</v>
      </c>
      <c r="J49" s="538">
        <f t="shared" si="16"/>
        <v>0</v>
      </c>
      <c r="K49" s="539">
        <f t="shared" si="1"/>
        <v>0</v>
      </c>
      <c r="L49" s="511"/>
      <c r="M49" s="511"/>
      <c r="N49" s="511"/>
      <c r="O49" s="511"/>
      <c r="P49" s="511"/>
      <c r="Q49" s="511"/>
      <c r="R49" s="534"/>
      <c r="S49" s="535"/>
    </row>
    <row r="50" spans="2:19" ht="16.5" customHeight="1">
      <c r="B50" s="541">
        <v>1331</v>
      </c>
      <c r="C50" s="542" t="s">
        <v>650</v>
      </c>
      <c r="D50" s="543"/>
      <c r="E50" s="543"/>
      <c r="F50" s="544">
        <f t="shared" ref="F50:F60" si="17">+D50+E50</f>
        <v>0</v>
      </c>
      <c r="G50" s="543"/>
      <c r="H50" s="543"/>
      <c r="I50" s="544">
        <f>+G50+H50+J50</f>
        <v>0</v>
      </c>
      <c r="J50" s="543"/>
      <c r="K50" s="539">
        <f t="shared" si="1"/>
        <v>0</v>
      </c>
      <c r="L50" s="511"/>
      <c r="M50" s="511"/>
      <c r="N50" s="511"/>
      <c r="O50" s="511"/>
      <c r="P50" s="511"/>
      <c r="Q50" s="511"/>
      <c r="R50" s="534"/>
      <c r="S50" s="535"/>
    </row>
    <row r="51" spans="2:19" ht="18" customHeight="1">
      <c r="B51" s="536">
        <v>1340</v>
      </c>
      <c r="C51" s="540" t="s">
        <v>651</v>
      </c>
      <c r="D51" s="538">
        <f>SUM(D52:D60)</f>
        <v>0</v>
      </c>
      <c r="E51" s="538">
        <f t="shared" ref="E51:J51" si="18">SUM(E52:E60)</f>
        <v>0</v>
      </c>
      <c r="F51" s="538">
        <f t="shared" si="18"/>
        <v>0</v>
      </c>
      <c r="G51" s="538">
        <f t="shared" si="18"/>
        <v>0</v>
      </c>
      <c r="H51" s="538">
        <f t="shared" si="18"/>
        <v>0</v>
      </c>
      <c r="I51" s="538">
        <f t="shared" si="18"/>
        <v>0</v>
      </c>
      <c r="J51" s="538">
        <f t="shared" si="18"/>
        <v>0</v>
      </c>
      <c r="K51" s="539">
        <f t="shared" si="1"/>
        <v>0</v>
      </c>
      <c r="L51" s="511"/>
      <c r="M51" s="511"/>
      <c r="N51" s="511"/>
      <c r="O51" s="511"/>
      <c r="P51" s="511"/>
      <c r="Q51" s="511"/>
      <c r="R51" s="534"/>
      <c r="S51" s="535"/>
    </row>
    <row r="52" spans="2:19" ht="18" customHeight="1">
      <c r="B52" s="541">
        <v>1341</v>
      </c>
      <c r="C52" s="542" t="s">
        <v>652</v>
      </c>
      <c r="D52" s="543"/>
      <c r="E52" s="543"/>
      <c r="F52" s="544">
        <f t="shared" si="17"/>
        <v>0</v>
      </c>
      <c r="G52" s="543"/>
      <c r="H52" s="543"/>
      <c r="I52" s="544">
        <f t="shared" ref="I52:I60" si="19">+G52+H52+J52</f>
        <v>0</v>
      </c>
      <c r="J52" s="543"/>
      <c r="K52" s="539">
        <f t="shared" si="1"/>
        <v>0</v>
      </c>
      <c r="L52" s="511"/>
      <c r="M52" s="511"/>
      <c r="N52" s="511"/>
      <c r="O52" s="511"/>
      <c r="P52" s="511"/>
      <c r="Q52" s="511"/>
      <c r="R52" s="534"/>
      <c r="S52" s="535"/>
    </row>
    <row r="53" spans="2:19" ht="18" customHeight="1">
      <c r="B53" s="541">
        <v>1342</v>
      </c>
      <c r="C53" s="542" t="s">
        <v>653</v>
      </c>
      <c r="D53" s="543"/>
      <c r="E53" s="543"/>
      <c r="F53" s="544">
        <f t="shared" si="17"/>
        <v>0</v>
      </c>
      <c r="G53" s="543"/>
      <c r="H53" s="543"/>
      <c r="I53" s="544">
        <f t="shared" si="19"/>
        <v>0</v>
      </c>
      <c r="J53" s="543"/>
      <c r="K53" s="539">
        <f t="shared" si="1"/>
        <v>0</v>
      </c>
      <c r="L53" s="511"/>
      <c r="M53" s="511"/>
      <c r="N53" s="511"/>
      <c r="O53" s="511"/>
      <c r="P53" s="511"/>
      <c r="Q53" s="511"/>
      <c r="R53" s="534"/>
      <c r="S53" s="535"/>
    </row>
    <row r="54" spans="2:19" ht="18" customHeight="1">
      <c r="B54" s="541">
        <v>1343</v>
      </c>
      <c r="C54" s="542" t="s">
        <v>654</v>
      </c>
      <c r="D54" s="543"/>
      <c r="E54" s="543"/>
      <c r="F54" s="544">
        <f t="shared" si="17"/>
        <v>0</v>
      </c>
      <c r="G54" s="543"/>
      <c r="H54" s="543"/>
      <c r="I54" s="544">
        <f t="shared" si="19"/>
        <v>0</v>
      </c>
      <c r="J54" s="543"/>
      <c r="K54" s="539">
        <f t="shared" si="1"/>
        <v>0</v>
      </c>
      <c r="L54" s="511"/>
      <c r="M54" s="511"/>
      <c r="N54" s="511"/>
      <c r="O54" s="511"/>
      <c r="P54" s="511"/>
      <c r="Q54" s="511"/>
      <c r="R54" s="534"/>
      <c r="S54" s="535"/>
    </row>
    <row r="55" spans="2:19" ht="18" customHeight="1">
      <c r="B55" s="541">
        <v>1344</v>
      </c>
      <c r="C55" s="542" t="s">
        <v>655</v>
      </c>
      <c r="D55" s="543"/>
      <c r="E55" s="543"/>
      <c r="F55" s="544">
        <f t="shared" si="17"/>
        <v>0</v>
      </c>
      <c r="G55" s="543"/>
      <c r="H55" s="543"/>
      <c r="I55" s="544">
        <f t="shared" si="19"/>
        <v>0</v>
      </c>
      <c r="J55" s="543"/>
      <c r="K55" s="539">
        <f t="shared" si="1"/>
        <v>0</v>
      </c>
      <c r="L55" s="511"/>
      <c r="M55" s="511"/>
      <c r="N55" s="511"/>
      <c r="O55" s="511"/>
      <c r="P55" s="511"/>
      <c r="Q55" s="511"/>
      <c r="R55" s="534"/>
      <c r="S55" s="535"/>
    </row>
    <row r="56" spans="2:19" ht="18" customHeight="1">
      <c r="B56" s="541">
        <v>1345</v>
      </c>
      <c r="C56" s="542" t="s">
        <v>656</v>
      </c>
      <c r="D56" s="543"/>
      <c r="E56" s="543"/>
      <c r="F56" s="544">
        <f t="shared" si="17"/>
        <v>0</v>
      </c>
      <c r="G56" s="543"/>
      <c r="H56" s="543"/>
      <c r="I56" s="544">
        <f t="shared" si="19"/>
        <v>0</v>
      </c>
      <c r="J56" s="543"/>
      <c r="K56" s="539">
        <f t="shared" si="1"/>
        <v>0</v>
      </c>
      <c r="L56" s="511"/>
      <c r="M56" s="511"/>
      <c r="N56" s="511"/>
      <c r="O56" s="511"/>
      <c r="P56" s="511"/>
      <c r="Q56" s="511"/>
      <c r="R56" s="534"/>
      <c r="S56" s="535"/>
    </row>
    <row r="57" spans="2:19" ht="18" customHeight="1">
      <c r="B57" s="541">
        <v>1346</v>
      </c>
      <c r="C57" s="542" t="s">
        <v>657</v>
      </c>
      <c r="D57" s="543"/>
      <c r="E57" s="543"/>
      <c r="F57" s="544">
        <f t="shared" si="17"/>
        <v>0</v>
      </c>
      <c r="G57" s="543"/>
      <c r="H57" s="543"/>
      <c r="I57" s="544">
        <f t="shared" si="19"/>
        <v>0</v>
      </c>
      <c r="J57" s="543"/>
      <c r="K57" s="539">
        <f t="shared" si="1"/>
        <v>0</v>
      </c>
      <c r="L57" s="511"/>
      <c r="M57" s="511"/>
      <c r="N57" s="511"/>
      <c r="O57" s="511"/>
      <c r="P57" s="511"/>
      <c r="Q57" s="511"/>
      <c r="R57" s="534"/>
      <c r="S57" s="535"/>
    </row>
    <row r="58" spans="2:19" ht="18" customHeight="1">
      <c r="B58" s="541">
        <v>1347</v>
      </c>
      <c r="C58" s="542" t="s">
        <v>658</v>
      </c>
      <c r="D58" s="543"/>
      <c r="E58" s="543"/>
      <c r="F58" s="544">
        <f t="shared" si="17"/>
        <v>0</v>
      </c>
      <c r="G58" s="543"/>
      <c r="H58" s="543"/>
      <c r="I58" s="544">
        <f t="shared" si="19"/>
        <v>0</v>
      </c>
      <c r="J58" s="543"/>
      <c r="K58" s="539">
        <f t="shared" si="1"/>
        <v>0</v>
      </c>
      <c r="L58" s="511"/>
      <c r="M58" s="511"/>
      <c r="N58" s="511"/>
      <c r="O58" s="511"/>
      <c r="P58" s="511"/>
      <c r="Q58" s="511"/>
      <c r="R58" s="534"/>
      <c r="S58" s="535"/>
    </row>
    <row r="59" spans="2:19" ht="18" customHeight="1">
      <c r="B59" s="541">
        <v>1348</v>
      </c>
      <c r="C59" s="542" t="s">
        <v>659</v>
      </c>
      <c r="D59" s="543"/>
      <c r="E59" s="543"/>
      <c r="F59" s="544">
        <f t="shared" si="17"/>
        <v>0</v>
      </c>
      <c r="G59" s="543"/>
      <c r="H59" s="543"/>
      <c r="I59" s="544">
        <f t="shared" si="19"/>
        <v>0</v>
      </c>
      <c r="J59" s="543"/>
      <c r="K59" s="539">
        <f t="shared" si="1"/>
        <v>0</v>
      </c>
      <c r="L59" s="511"/>
      <c r="M59" s="511"/>
      <c r="N59" s="511"/>
      <c r="O59" s="511"/>
      <c r="P59" s="511"/>
      <c r="Q59" s="511"/>
      <c r="R59" s="534"/>
      <c r="S59" s="535"/>
    </row>
    <row r="60" spans="2:19" ht="18" customHeight="1">
      <c r="B60" s="541">
        <v>1349</v>
      </c>
      <c r="C60" s="542" t="s">
        <v>660</v>
      </c>
      <c r="D60" s="543"/>
      <c r="E60" s="543"/>
      <c r="F60" s="544">
        <f t="shared" si="17"/>
        <v>0</v>
      </c>
      <c r="G60" s="543"/>
      <c r="H60" s="543"/>
      <c r="I60" s="544">
        <f t="shared" si="19"/>
        <v>0</v>
      </c>
      <c r="J60" s="543"/>
      <c r="K60" s="539">
        <f t="shared" si="1"/>
        <v>0</v>
      </c>
      <c r="L60" s="511"/>
      <c r="M60" s="511"/>
      <c r="N60" s="511"/>
      <c r="O60" s="511"/>
      <c r="P60" s="511"/>
      <c r="Q60" s="511"/>
      <c r="R60" s="534"/>
      <c r="S60" s="535"/>
    </row>
    <row r="61" spans="2:19" ht="18" customHeight="1">
      <c r="B61" s="536">
        <v>1350</v>
      </c>
      <c r="C61" s="540" t="s">
        <v>661</v>
      </c>
      <c r="D61" s="538">
        <f t="shared" ref="D61:J61" si="20">D62</f>
        <v>0</v>
      </c>
      <c r="E61" s="538">
        <f t="shared" si="20"/>
        <v>0</v>
      </c>
      <c r="F61" s="538">
        <f t="shared" si="20"/>
        <v>0</v>
      </c>
      <c r="G61" s="538">
        <f t="shared" si="20"/>
        <v>0</v>
      </c>
      <c r="H61" s="538">
        <f t="shared" si="20"/>
        <v>0</v>
      </c>
      <c r="I61" s="538">
        <f t="shared" si="20"/>
        <v>0</v>
      </c>
      <c r="J61" s="538">
        <f t="shared" si="20"/>
        <v>0</v>
      </c>
      <c r="K61" s="539">
        <f t="shared" si="1"/>
        <v>0</v>
      </c>
      <c r="L61" s="511"/>
      <c r="M61" s="511"/>
      <c r="N61" s="511"/>
      <c r="O61" s="511"/>
      <c r="P61" s="511"/>
      <c r="Q61" s="511"/>
      <c r="R61" s="534"/>
      <c r="S61" s="535"/>
    </row>
    <row r="62" spans="2:19" ht="18" customHeight="1">
      <c r="B62" s="541">
        <v>1351</v>
      </c>
      <c r="C62" s="542" t="s">
        <v>661</v>
      </c>
      <c r="D62" s="543"/>
      <c r="E62" s="543"/>
      <c r="F62" s="544">
        <f>+D62+E62</f>
        <v>0</v>
      </c>
      <c r="G62" s="543"/>
      <c r="H62" s="543"/>
      <c r="I62" s="544">
        <f>+G62+H62+J62</f>
        <v>0</v>
      </c>
      <c r="J62" s="543"/>
      <c r="K62" s="539">
        <f t="shared" si="1"/>
        <v>0</v>
      </c>
      <c r="L62" s="511"/>
      <c r="M62" s="511"/>
      <c r="N62" s="511"/>
      <c r="O62" s="511"/>
      <c r="P62" s="511"/>
      <c r="Q62" s="511"/>
      <c r="R62" s="534"/>
      <c r="S62" s="535"/>
    </row>
    <row r="63" spans="2:19" ht="23.25" customHeight="1">
      <c r="B63" s="536">
        <v>1360</v>
      </c>
      <c r="C63" s="540" t="s">
        <v>662</v>
      </c>
      <c r="D63" s="538">
        <f t="shared" ref="D63:J63" si="21">D64</f>
        <v>0</v>
      </c>
      <c r="E63" s="538">
        <f t="shared" si="21"/>
        <v>0</v>
      </c>
      <c r="F63" s="538">
        <f t="shared" si="21"/>
        <v>0</v>
      </c>
      <c r="G63" s="538">
        <f t="shared" si="21"/>
        <v>0</v>
      </c>
      <c r="H63" s="538">
        <f t="shared" si="21"/>
        <v>0</v>
      </c>
      <c r="I63" s="538">
        <f t="shared" si="21"/>
        <v>0</v>
      </c>
      <c r="J63" s="538">
        <f t="shared" si="21"/>
        <v>0</v>
      </c>
      <c r="K63" s="539">
        <f t="shared" si="1"/>
        <v>0</v>
      </c>
      <c r="L63" s="511"/>
      <c r="M63" s="511"/>
      <c r="N63" s="511"/>
      <c r="O63" s="511"/>
      <c r="P63" s="511"/>
      <c r="Q63" s="511"/>
      <c r="R63" s="534"/>
      <c r="S63" s="535"/>
    </row>
    <row r="64" spans="2:19" ht="18" customHeight="1">
      <c r="B64" s="541">
        <v>1361</v>
      </c>
      <c r="C64" s="1317" t="s">
        <v>662</v>
      </c>
      <c r="D64" s="543"/>
      <c r="E64" s="543"/>
      <c r="F64" s="544">
        <f>+D64+E64</f>
        <v>0</v>
      </c>
      <c r="G64" s="543"/>
      <c r="H64" s="543"/>
      <c r="I64" s="544">
        <f>+G64+H64+J64</f>
        <v>0</v>
      </c>
      <c r="J64" s="543"/>
      <c r="K64" s="539">
        <f t="shared" si="1"/>
        <v>0</v>
      </c>
      <c r="L64" s="511"/>
      <c r="M64" s="511"/>
      <c r="N64" s="511"/>
      <c r="O64" s="511"/>
      <c r="P64" s="511"/>
      <c r="Q64" s="511"/>
      <c r="R64" s="534"/>
      <c r="S64" s="535"/>
    </row>
    <row r="65" spans="2:19" ht="15">
      <c r="B65" s="536">
        <v>1370</v>
      </c>
      <c r="C65" s="540" t="s">
        <v>663</v>
      </c>
      <c r="D65" s="538">
        <f t="shared" ref="D65:J65" si="22">D66</f>
        <v>0</v>
      </c>
      <c r="E65" s="538">
        <f t="shared" si="22"/>
        <v>0</v>
      </c>
      <c r="F65" s="538">
        <f t="shared" si="22"/>
        <v>0</v>
      </c>
      <c r="G65" s="538">
        <f t="shared" si="22"/>
        <v>0</v>
      </c>
      <c r="H65" s="538">
        <f t="shared" si="22"/>
        <v>0</v>
      </c>
      <c r="I65" s="538">
        <f t="shared" si="22"/>
        <v>0</v>
      </c>
      <c r="J65" s="538">
        <f t="shared" si="22"/>
        <v>0</v>
      </c>
      <c r="K65" s="539">
        <f t="shared" si="1"/>
        <v>0</v>
      </c>
      <c r="L65" s="511"/>
      <c r="M65" s="511"/>
      <c r="N65" s="511"/>
      <c r="O65" s="511"/>
      <c r="P65" s="511"/>
      <c r="Q65" s="511"/>
      <c r="R65" s="534"/>
      <c r="S65" s="535"/>
    </row>
    <row r="66" spans="2:19" ht="15">
      <c r="B66" s="541">
        <v>1371</v>
      </c>
      <c r="C66" s="542" t="s">
        <v>663</v>
      </c>
      <c r="D66" s="543"/>
      <c r="E66" s="543"/>
      <c r="F66" s="544">
        <f>+D66+E66</f>
        <v>0</v>
      </c>
      <c r="G66" s="543"/>
      <c r="H66" s="543"/>
      <c r="I66" s="544">
        <f>+G66+H66+J66</f>
        <v>0</v>
      </c>
      <c r="J66" s="543"/>
      <c r="K66" s="539">
        <f t="shared" si="1"/>
        <v>0</v>
      </c>
      <c r="L66" s="511"/>
      <c r="M66" s="511"/>
      <c r="N66" s="511"/>
      <c r="O66" s="511"/>
      <c r="P66" s="511"/>
      <c r="Q66" s="511"/>
      <c r="R66" s="534"/>
      <c r="S66" s="535"/>
    </row>
    <row r="67" spans="2:19" ht="27" customHeight="1">
      <c r="B67" s="536">
        <v>1380</v>
      </c>
      <c r="C67" s="540" t="s">
        <v>664</v>
      </c>
      <c r="D67" s="538">
        <f t="shared" ref="D67:J67" si="23">D68</f>
        <v>0</v>
      </c>
      <c r="E67" s="538">
        <f t="shared" si="23"/>
        <v>0</v>
      </c>
      <c r="F67" s="538">
        <f t="shared" si="23"/>
        <v>0</v>
      </c>
      <c r="G67" s="538">
        <f t="shared" si="23"/>
        <v>0</v>
      </c>
      <c r="H67" s="538">
        <f t="shared" si="23"/>
        <v>0</v>
      </c>
      <c r="I67" s="538">
        <f t="shared" si="23"/>
        <v>0</v>
      </c>
      <c r="J67" s="538">
        <f t="shared" si="23"/>
        <v>0</v>
      </c>
      <c r="K67" s="539">
        <f t="shared" si="1"/>
        <v>0</v>
      </c>
      <c r="L67" s="511"/>
      <c r="M67" s="511"/>
      <c r="N67" s="511"/>
      <c r="O67" s="511"/>
      <c r="P67" s="511"/>
      <c r="Q67" s="511"/>
      <c r="R67" s="534"/>
      <c r="S67" s="535"/>
    </row>
    <row r="68" spans="2:19" ht="18" customHeight="1">
      <c r="B68" s="541">
        <v>1381</v>
      </c>
      <c r="C68" s="542" t="s">
        <v>664</v>
      </c>
      <c r="D68" s="543"/>
      <c r="E68" s="543"/>
      <c r="F68" s="544">
        <f>+D68+E68</f>
        <v>0</v>
      </c>
      <c r="G68" s="543"/>
      <c r="H68" s="543"/>
      <c r="I68" s="544">
        <f>+G68+H68+J68</f>
        <v>0</v>
      </c>
      <c r="J68" s="543"/>
      <c r="K68" s="539">
        <f t="shared" si="1"/>
        <v>0</v>
      </c>
      <c r="L68" s="511"/>
      <c r="M68" s="511"/>
      <c r="N68" s="511"/>
      <c r="O68" s="511"/>
      <c r="P68" s="511"/>
      <c r="Q68" s="511"/>
      <c r="R68" s="534"/>
      <c r="S68" s="535"/>
    </row>
    <row r="69" spans="2:19" ht="18" customHeight="1">
      <c r="B69" s="536">
        <v>1400</v>
      </c>
      <c r="C69" s="548" t="s">
        <v>665</v>
      </c>
      <c r="D69" s="538">
        <f t="shared" ref="D69:J69" si="24">D70+D78+D80+D82</f>
        <v>0</v>
      </c>
      <c r="E69" s="538">
        <f t="shared" si="24"/>
        <v>0</v>
      </c>
      <c r="F69" s="538">
        <f t="shared" si="24"/>
        <v>0</v>
      </c>
      <c r="G69" s="538">
        <f t="shared" si="24"/>
        <v>0</v>
      </c>
      <c r="H69" s="538">
        <f t="shared" si="24"/>
        <v>0</v>
      </c>
      <c r="I69" s="538">
        <f t="shared" si="24"/>
        <v>0</v>
      </c>
      <c r="J69" s="538">
        <f t="shared" si="24"/>
        <v>0</v>
      </c>
      <c r="K69" s="539">
        <f t="shared" si="1"/>
        <v>0</v>
      </c>
      <c r="L69" s="511"/>
      <c r="M69" s="511"/>
      <c r="N69" s="511"/>
      <c r="O69" s="511"/>
      <c r="P69" s="511"/>
      <c r="Q69" s="511"/>
      <c r="R69" s="534"/>
      <c r="S69" s="535"/>
    </row>
    <row r="70" spans="2:19" ht="15">
      <c r="B70" s="536">
        <v>1410</v>
      </c>
      <c r="C70" s="540" t="s">
        <v>666</v>
      </c>
      <c r="D70" s="538">
        <f t="shared" ref="D70:J70" si="25">SUM(D71:D77)</f>
        <v>0</v>
      </c>
      <c r="E70" s="538">
        <f t="shared" si="25"/>
        <v>0</v>
      </c>
      <c r="F70" s="538">
        <f t="shared" si="25"/>
        <v>0</v>
      </c>
      <c r="G70" s="538">
        <f t="shared" si="25"/>
        <v>0</v>
      </c>
      <c r="H70" s="538">
        <f t="shared" si="25"/>
        <v>0</v>
      </c>
      <c r="I70" s="538">
        <f t="shared" si="25"/>
        <v>0</v>
      </c>
      <c r="J70" s="538">
        <f t="shared" si="25"/>
        <v>0</v>
      </c>
      <c r="K70" s="539">
        <f t="shared" si="1"/>
        <v>0</v>
      </c>
      <c r="L70" s="511"/>
      <c r="M70" s="511"/>
      <c r="N70" s="511"/>
      <c r="O70" s="511"/>
      <c r="P70" s="511"/>
      <c r="Q70" s="511"/>
      <c r="R70" s="534"/>
      <c r="S70" s="535"/>
    </row>
    <row r="71" spans="2:19" ht="18" customHeight="1">
      <c r="B71" s="541">
        <v>1411</v>
      </c>
      <c r="C71" s="542" t="s">
        <v>667</v>
      </c>
      <c r="D71" s="1301"/>
      <c r="E71" s="543"/>
      <c r="F71" s="544">
        <f t="shared" ref="F71:F77" si="26">+D71+E71</f>
        <v>0</v>
      </c>
      <c r="G71" s="543"/>
      <c r="H71" s="543"/>
      <c r="I71" s="544">
        <f t="shared" ref="I71:I75" si="27">+G71+H71+J71</f>
        <v>0</v>
      </c>
      <c r="J71" s="543"/>
      <c r="K71" s="539">
        <f t="shared" si="1"/>
        <v>0</v>
      </c>
      <c r="L71" s="511"/>
      <c r="M71" s="511"/>
      <c r="N71" s="511"/>
      <c r="O71" s="511"/>
      <c r="P71" s="511"/>
      <c r="Q71" s="511"/>
      <c r="R71" s="534"/>
      <c r="S71" s="535"/>
    </row>
    <row r="72" spans="2:19" ht="15">
      <c r="B72" s="541">
        <v>1412</v>
      </c>
      <c r="C72" s="542" t="s">
        <v>668</v>
      </c>
      <c r="D72" s="543"/>
      <c r="E72" s="543"/>
      <c r="F72" s="544">
        <f t="shared" si="26"/>
        <v>0</v>
      </c>
      <c r="G72" s="543"/>
      <c r="H72" s="543"/>
      <c r="I72" s="544">
        <f t="shared" si="27"/>
        <v>0</v>
      </c>
      <c r="J72" s="543"/>
      <c r="K72" s="539">
        <f t="shared" si="1"/>
        <v>0</v>
      </c>
      <c r="L72" s="511"/>
      <c r="M72" s="511"/>
      <c r="N72" s="511"/>
      <c r="O72" s="511"/>
      <c r="P72" s="511"/>
      <c r="Q72" s="511"/>
      <c r="R72" s="534"/>
      <c r="S72" s="535"/>
    </row>
    <row r="73" spans="2:19" ht="15">
      <c r="B73" s="541">
        <v>1413</v>
      </c>
      <c r="C73" s="542" t="s">
        <v>669</v>
      </c>
      <c r="D73" s="543"/>
      <c r="E73" s="543"/>
      <c r="F73" s="544">
        <f t="shared" si="26"/>
        <v>0</v>
      </c>
      <c r="G73" s="543"/>
      <c r="H73" s="543"/>
      <c r="I73" s="544">
        <f t="shared" si="27"/>
        <v>0</v>
      </c>
      <c r="J73" s="543"/>
      <c r="K73" s="539">
        <f t="shared" si="1"/>
        <v>0</v>
      </c>
      <c r="L73" s="511"/>
      <c r="M73" s="511"/>
      <c r="N73" s="511"/>
      <c r="O73" s="511"/>
      <c r="P73" s="511"/>
      <c r="Q73" s="511"/>
      <c r="R73" s="534"/>
      <c r="S73" s="535"/>
    </row>
    <row r="74" spans="2:19" ht="18" customHeight="1">
      <c r="B74" s="541">
        <v>1414</v>
      </c>
      <c r="C74" s="542" t="s">
        <v>670</v>
      </c>
      <c r="D74" s="543"/>
      <c r="E74" s="543"/>
      <c r="F74" s="544">
        <f t="shared" si="26"/>
        <v>0</v>
      </c>
      <c r="G74" s="543"/>
      <c r="H74" s="543"/>
      <c r="I74" s="544">
        <f t="shared" si="27"/>
        <v>0</v>
      </c>
      <c r="J74" s="543"/>
      <c r="K74" s="539">
        <f t="shared" si="1"/>
        <v>0</v>
      </c>
      <c r="L74" s="511"/>
      <c r="M74" s="511"/>
      <c r="N74" s="511"/>
      <c r="O74" s="511"/>
      <c r="P74" s="511"/>
      <c r="Q74" s="511"/>
      <c r="R74" s="534"/>
      <c r="S74" s="535"/>
    </row>
    <row r="75" spans="2:19" ht="18" customHeight="1">
      <c r="B75" s="541">
        <v>1415</v>
      </c>
      <c r="C75" s="542" t="s">
        <v>671</v>
      </c>
      <c r="D75" s="543"/>
      <c r="E75" s="543"/>
      <c r="F75" s="544">
        <f t="shared" si="26"/>
        <v>0</v>
      </c>
      <c r="G75" s="543"/>
      <c r="H75" s="543"/>
      <c r="I75" s="544">
        <f t="shared" si="27"/>
        <v>0</v>
      </c>
      <c r="J75" s="543"/>
      <c r="K75" s="539">
        <f t="shared" si="1"/>
        <v>0</v>
      </c>
      <c r="L75" s="511"/>
      <c r="M75" s="511"/>
      <c r="N75" s="511"/>
      <c r="O75" s="511"/>
      <c r="P75" s="511"/>
      <c r="Q75" s="511"/>
      <c r="R75" s="534"/>
      <c r="S75" s="535"/>
    </row>
    <row r="76" spans="2:19" ht="12.75" customHeight="1">
      <c r="B76" s="541">
        <v>1416</v>
      </c>
      <c r="C76" s="542" t="s">
        <v>672</v>
      </c>
      <c r="D76" s="543"/>
      <c r="E76" s="543"/>
      <c r="F76" s="544">
        <f t="shared" si="26"/>
        <v>0</v>
      </c>
      <c r="G76" s="543"/>
      <c r="H76" s="543"/>
      <c r="I76" s="544">
        <f>+G76+H76+J76</f>
        <v>0</v>
      </c>
      <c r="J76" s="543"/>
      <c r="K76" s="539">
        <f t="shared" si="1"/>
        <v>0</v>
      </c>
      <c r="L76" s="511"/>
      <c r="M76" s="511"/>
      <c r="N76" s="511"/>
      <c r="O76" s="511"/>
      <c r="P76" s="511"/>
      <c r="Q76" s="511"/>
      <c r="R76" s="534"/>
      <c r="S76" s="535"/>
    </row>
    <row r="77" spans="2:19" ht="13.5" customHeight="1">
      <c r="B77" s="541">
        <v>1417</v>
      </c>
      <c r="C77" s="542" t="s">
        <v>1636</v>
      </c>
      <c r="D77" s="543"/>
      <c r="E77" s="543"/>
      <c r="F77" s="544">
        <f t="shared" si="26"/>
        <v>0</v>
      </c>
      <c r="G77" s="543"/>
      <c r="H77" s="543"/>
      <c r="I77" s="544">
        <f>+G77+H77+J77</f>
        <v>0</v>
      </c>
      <c r="J77" s="543"/>
      <c r="K77" s="539">
        <f t="shared" si="1"/>
        <v>0</v>
      </c>
      <c r="L77" s="511"/>
      <c r="M77" s="511"/>
      <c r="N77" s="511"/>
      <c r="O77" s="511"/>
      <c r="P77" s="511"/>
      <c r="Q77" s="511"/>
      <c r="R77" s="534"/>
      <c r="S77" s="535"/>
    </row>
    <row r="78" spans="2:19" ht="15" customHeight="1">
      <c r="B78" s="536">
        <v>1420</v>
      </c>
      <c r="C78" s="540" t="s">
        <v>673</v>
      </c>
      <c r="D78" s="538">
        <f t="shared" ref="D78:J78" si="28">D79</f>
        <v>0</v>
      </c>
      <c r="E78" s="538">
        <f t="shared" si="28"/>
        <v>0</v>
      </c>
      <c r="F78" s="538">
        <f t="shared" si="28"/>
        <v>0</v>
      </c>
      <c r="G78" s="538">
        <f t="shared" si="28"/>
        <v>0</v>
      </c>
      <c r="H78" s="538">
        <f t="shared" si="28"/>
        <v>0</v>
      </c>
      <c r="I78" s="538">
        <f t="shared" si="28"/>
        <v>0</v>
      </c>
      <c r="J78" s="538">
        <f t="shared" si="28"/>
        <v>0</v>
      </c>
      <c r="K78" s="539">
        <f t="shared" ref="K78:K142" si="29">F78-I78</f>
        <v>0</v>
      </c>
      <c r="L78" s="511"/>
      <c r="M78" s="511"/>
      <c r="N78" s="511"/>
      <c r="O78" s="511"/>
      <c r="P78" s="511"/>
      <c r="Q78" s="511"/>
      <c r="R78" s="534"/>
      <c r="S78" s="535"/>
    </row>
    <row r="79" spans="2:19" ht="15" customHeight="1">
      <c r="B79" s="541">
        <v>1421</v>
      </c>
      <c r="C79" s="542" t="s">
        <v>674</v>
      </c>
      <c r="D79" s="543"/>
      <c r="E79" s="543"/>
      <c r="F79" s="544">
        <f>+D79+E79</f>
        <v>0</v>
      </c>
      <c r="G79" s="543"/>
      <c r="H79" s="543"/>
      <c r="I79" s="544">
        <f>+G79+H79+J79</f>
        <v>0</v>
      </c>
      <c r="J79" s="543"/>
      <c r="K79" s="539">
        <f t="shared" si="29"/>
        <v>0</v>
      </c>
      <c r="L79" s="511"/>
      <c r="M79" s="511"/>
      <c r="N79" s="511"/>
      <c r="O79" s="511"/>
      <c r="P79" s="511"/>
      <c r="Q79" s="511"/>
      <c r="R79" s="534"/>
      <c r="S79" s="535"/>
    </row>
    <row r="80" spans="2:19" ht="18" customHeight="1">
      <c r="B80" s="536">
        <v>1430</v>
      </c>
      <c r="C80" s="540" t="s">
        <v>675</v>
      </c>
      <c r="D80" s="538">
        <f t="shared" ref="D80:J80" si="30">D81</f>
        <v>0</v>
      </c>
      <c r="E80" s="538">
        <f t="shared" si="30"/>
        <v>0</v>
      </c>
      <c r="F80" s="538">
        <f t="shared" si="30"/>
        <v>0</v>
      </c>
      <c r="G80" s="538">
        <f t="shared" si="30"/>
        <v>0</v>
      </c>
      <c r="H80" s="538">
        <f t="shared" si="30"/>
        <v>0</v>
      </c>
      <c r="I80" s="538">
        <f t="shared" si="30"/>
        <v>0</v>
      </c>
      <c r="J80" s="538">
        <f t="shared" si="30"/>
        <v>0</v>
      </c>
      <c r="K80" s="539">
        <f t="shared" si="29"/>
        <v>0</v>
      </c>
      <c r="L80" s="511"/>
      <c r="M80" s="511"/>
      <c r="N80" s="511"/>
      <c r="O80" s="511"/>
      <c r="P80" s="511"/>
      <c r="Q80" s="511"/>
      <c r="R80" s="534"/>
      <c r="S80" s="535"/>
    </row>
    <row r="81" spans="2:253" ht="18" customHeight="1">
      <c r="B81" s="541">
        <v>1431</v>
      </c>
      <c r="C81" s="542" t="s">
        <v>676</v>
      </c>
      <c r="D81" s="543"/>
      <c r="E81" s="543"/>
      <c r="F81" s="544">
        <f>+D81+E81</f>
        <v>0</v>
      </c>
      <c r="G81" s="543"/>
      <c r="H81" s="543"/>
      <c r="I81" s="544">
        <f>+G81+H81+J81</f>
        <v>0</v>
      </c>
      <c r="J81" s="543"/>
      <c r="K81" s="539">
        <f t="shared" si="29"/>
        <v>0</v>
      </c>
      <c r="L81" s="511"/>
      <c r="M81" s="511"/>
      <c r="N81" s="511"/>
      <c r="O81" s="511"/>
      <c r="P81" s="511"/>
      <c r="Q81" s="511"/>
      <c r="R81" s="534"/>
      <c r="S81" s="535"/>
    </row>
    <row r="82" spans="2:253" ht="18" customHeight="1">
      <c r="B82" s="536">
        <v>1440</v>
      </c>
      <c r="C82" s="540" t="s">
        <v>677</v>
      </c>
      <c r="D82" s="538">
        <f t="shared" ref="D82:J82" si="31">D83</f>
        <v>0</v>
      </c>
      <c r="E82" s="538">
        <f t="shared" si="31"/>
        <v>0</v>
      </c>
      <c r="F82" s="538">
        <f t="shared" si="31"/>
        <v>0</v>
      </c>
      <c r="G82" s="538">
        <f t="shared" si="31"/>
        <v>0</v>
      </c>
      <c r="H82" s="538">
        <f t="shared" si="31"/>
        <v>0</v>
      </c>
      <c r="I82" s="538">
        <f t="shared" si="31"/>
        <v>0</v>
      </c>
      <c r="J82" s="538">
        <f t="shared" si="31"/>
        <v>0</v>
      </c>
      <c r="K82" s="539">
        <f t="shared" si="29"/>
        <v>0</v>
      </c>
      <c r="L82" s="511"/>
      <c r="M82" s="511"/>
      <c r="N82" s="511"/>
      <c r="O82" s="511"/>
      <c r="P82" s="511"/>
      <c r="Q82" s="511"/>
      <c r="R82" s="534"/>
      <c r="S82" s="535"/>
    </row>
    <row r="83" spans="2:253" ht="18" customHeight="1">
      <c r="B83" s="541">
        <v>1441</v>
      </c>
      <c r="C83" s="542" t="s">
        <v>678</v>
      </c>
      <c r="D83" s="543"/>
      <c r="E83" s="543"/>
      <c r="F83" s="544">
        <f>+D83+E83</f>
        <v>0</v>
      </c>
      <c r="G83" s="543"/>
      <c r="H83" s="543"/>
      <c r="I83" s="544">
        <f>+G83+H83+J83</f>
        <v>0</v>
      </c>
      <c r="J83" s="543"/>
      <c r="K83" s="539">
        <f t="shared" si="29"/>
        <v>0</v>
      </c>
      <c r="L83" s="511"/>
      <c r="M83" s="511"/>
      <c r="N83" s="511"/>
      <c r="O83" s="511"/>
      <c r="P83" s="511"/>
      <c r="Q83" s="511"/>
      <c r="R83" s="534"/>
      <c r="S83" s="535"/>
    </row>
    <row r="84" spans="2:253" ht="18" customHeight="1">
      <c r="B84" s="536">
        <v>1500</v>
      </c>
      <c r="C84" s="548" t="s">
        <v>679</v>
      </c>
      <c r="D84" s="538">
        <f t="shared" ref="D84:J84" si="32">D85+D88+D91+D93+D101+D104</f>
        <v>0</v>
      </c>
      <c r="E84" s="538">
        <f t="shared" si="32"/>
        <v>0</v>
      </c>
      <c r="F84" s="538">
        <f t="shared" si="32"/>
        <v>0</v>
      </c>
      <c r="G84" s="538">
        <f t="shared" si="32"/>
        <v>0</v>
      </c>
      <c r="H84" s="538">
        <f t="shared" si="32"/>
        <v>0</v>
      </c>
      <c r="I84" s="538">
        <f t="shared" si="32"/>
        <v>0</v>
      </c>
      <c r="J84" s="538">
        <f t="shared" si="32"/>
        <v>0</v>
      </c>
      <c r="K84" s="539">
        <f t="shared" si="29"/>
        <v>0</v>
      </c>
      <c r="L84" s="511"/>
      <c r="M84" s="511"/>
      <c r="N84" s="511"/>
      <c r="O84" s="511"/>
      <c r="P84" s="511"/>
      <c r="Q84" s="511"/>
      <c r="R84" s="534"/>
      <c r="S84" s="535"/>
    </row>
    <row r="85" spans="2:253" ht="18" customHeight="1">
      <c r="B85" s="536">
        <v>1510</v>
      </c>
      <c r="C85" s="540" t="s">
        <v>680</v>
      </c>
      <c r="D85" s="538">
        <f>SUM(D86:D87)</f>
        <v>0</v>
      </c>
      <c r="E85" s="538">
        <f t="shared" ref="E85:J85" si="33">SUM(E86:E87)</f>
        <v>0</v>
      </c>
      <c r="F85" s="538">
        <f t="shared" si="33"/>
        <v>0</v>
      </c>
      <c r="G85" s="538">
        <f t="shared" si="33"/>
        <v>0</v>
      </c>
      <c r="H85" s="538">
        <f t="shared" si="33"/>
        <v>0</v>
      </c>
      <c r="I85" s="538">
        <f t="shared" si="33"/>
        <v>0</v>
      </c>
      <c r="J85" s="538">
        <f t="shared" si="33"/>
        <v>0</v>
      </c>
      <c r="K85" s="539">
        <f t="shared" si="29"/>
        <v>0</v>
      </c>
      <c r="L85" s="511"/>
      <c r="M85" s="511"/>
      <c r="N85" s="511"/>
      <c r="O85" s="511"/>
      <c r="P85" s="511"/>
      <c r="Q85" s="511"/>
      <c r="R85" s="534"/>
      <c r="S85" s="535"/>
    </row>
    <row r="86" spans="2:253" ht="18" customHeight="1">
      <c r="B86" s="541">
        <v>1511</v>
      </c>
      <c r="C86" s="542" t="s">
        <v>681</v>
      </c>
      <c r="D86" s="543"/>
      <c r="E86" s="543"/>
      <c r="F86" s="544">
        <f>+D86+E86</f>
        <v>0</v>
      </c>
      <c r="G86" s="543"/>
      <c r="H86" s="543"/>
      <c r="I86" s="544">
        <f>+G86+H86+J86</f>
        <v>0</v>
      </c>
      <c r="J86" s="543"/>
      <c r="K86" s="539">
        <f t="shared" si="29"/>
        <v>0</v>
      </c>
      <c r="L86" s="511"/>
      <c r="M86" s="511"/>
      <c r="N86" s="511"/>
      <c r="O86" s="511"/>
      <c r="P86" s="511"/>
      <c r="Q86" s="511"/>
      <c r="R86" s="534"/>
      <c r="S86" s="535"/>
    </row>
    <row r="87" spans="2:253" ht="18" customHeight="1">
      <c r="B87" s="541">
        <v>1512</v>
      </c>
      <c r="C87" s="542" t="s">
        <v>682</v>
      </c>
      <c r="D87" s="543"/>
      <c r="E87" s="543"/>
      <c r="F87" s="544">
        <f>+D87+E87</f>
        <v>0</v>
      </c>
      <c r="G87" s="543"/>
      <c r="H87" s="543"/>
      <c r="I87" s="544">
        <f>+G87+H87+J87</f>
        <v>0</v>
      </c>
      <c r="J87" s="543"/>
      <c r="K87" s="539">
        <f t="shared" si="29"/>
        <v>0</v>
      </c>
      <c r="L87" s="511"/>
      <c r="M87" s="511"/>
      <c r="N87" s="511"/>
      <c r="O87" s="511"/>
      <c r="P87" s="511"/>
      <c r="Q87" s="511"/>
      <c r="R87" s="534"/>
      <c r="S87" s="535"/>
    </row>
    <row r="88" spans="2:253" ht="18" customHeight="1">
      <c r="B88" s="536">
        <v>1520</v>
      </c>
      <c r="C88" s="540" t="s">
        <v>495</v>
      </c>
      <c r="D88" s="538">
        <f>SUM(D89:D90)</f>
        <v>0</v>
      </c>
      <c r="E88" s="538">
        <f t="shared" ref="E88:J88" si="34">SUM(E89:E90)</f>
        <v>0</v>
      </c>
      <c r="F88" s="538">
        <f t="shared" si="34"/>
        <v>0</v>
      </c>
      <c r="G88" s="538">
        <f t="shared" si="34"/>
        <v>0</v>
      </c>
      <c r="H88" s="538">
        <f t="shared" si="34"/>
        <v>0</v>
      </c>
      <c r="I88" s="538">
        <f t="shared" si="34"/>
        <v>0</v>
      </c>
      <c r="J88" s="538">
        <f t="shared" si="34"/>
        <v>0</v>
      </c>
      <c r="K88" s="539">
        <f t="shared" si="29"/>
        <v>0</v>
      </c>
      <c r="L88" s="511"/>
      <c r="M88" s="511"/>
      <c r="N88" s="511"/>
      <c r="O88" s="511"/>
      <c r="P88" s="511"/>
      <c r="Q88" s="511"/>
      <c r="R88" s="534"/>
      <c r="S88" s="535"/>
    </row>
    <row r="89" spans="2:253" ht="18" customHeight="1">
      <c r="B89" s="541">
        <v>1521</v>
      </c>
      <c r="C89" s="542" t="s">
        <v>683</v>
      </c>
      <c r="D89" s="543"/>
      <c r="E89" s="543"/>
      <c r="F89" s="544">
        <f>+D89+E89</f>
        <v>0</v>
      </c>
      <c r="G89" s="543"/>
      <c r="H89" s="543"/>
      <c r="I89" s="544">
        <f>+G89+H89+J89</f>
        <v>0</v>
      </c>
      <c r="J89" s="543"/>
      <c r="K89" s="539">
        <f t="shared" si="29"/>
        <v>0</v>
      </c>
      <c r="L89" s="511"/>
      <c r="M89" s="511"/>
      <c r="N89" s="511"/>
      <c r="O89" s="511"/>
      <c r="P89" s="511"/>
      <c r="Q89" s="511"/>
      <c r="R89" s="534"/>
      <c r="S89" s="535"/>
    </row>
    <row r="90" spans="2:253" ht="15">
      <c r="B90" s="541">
        <v>1522</v>
      </c>
      <c r="C90" s="542" t="s">
        <v>684</v>
      </c>
      <c r="D90" s="543"/>
      <c r="E90" s="543"/>
      <c r="F90" s="544">
        <f>+D90+E90</f>
        <v>0</v>
      </c>
      <c r="G90" s="543"/>
      <c r="H90" s="543"/>
      <c r="I90" s="544">
        <f>+G90+H90+J90</f>
        <v>0</v>
      </c>
      <c r="J90" s="543"/>
      <c r="K90" s="539">
        <f t="shared" si="29"/>
        <v>0</v>
      </c>
      <c r="L90" s="550"/>
      <c r="M90" s="550"/>
      <c r="N90" s="550"/>
      <c r="O90" s="550"/>
      <c r="P90" s="550"/>
      <c r="Q90" s="550"/>
      <c r="R90" s="550"/>
      <c r="S90" s="535"/>
    </row>
    <row r="91" spans="2:253">
      <c r="B91" s="536">
        <v>1530</v>
      </c>
      <c r="C91" s="540" t="s">
        <v>685</v>
      </c>
      <c r="D91" s="538">
        <f t="shared" ref="D91:J91" si="35">D92</f>
        <v>0</v>
      </c>
      <c r="E91" s="538">
        <f t="shared" si="35"/>
        <v>0</v>
      </c>
      <c r="F91" s="538">
        <f t="shared" si="35"/>
        <v>0</v>
      </c>
      <c r="G91" s="538">
        <f t="shared" si="35"/>
        <v>0</v>
      </c>
      <c r="H91" s="538">
        <f t="shared" si="35"/>
        <v>0</v>
      </c>
      <c r="I91" s="538">
        <f t="shared" si="35"/>
        <v>0</v>
      </c>
      <c r="J91" s="538">
        <f t="shared" si="35"/>
        <v>0</v>
      </c>
      <c r="K91" s="539">
        <f t="shared" si="29"/>
        <v>0</v>
      </c>
      <c r="L91" s="550"/>
      <c r="M91" s="550"/>
      <c r="N91" s="550"/>
      <c r="O91" s="550"/>
      <c r="P91" s="550"/>
      <c r="Q91" s="550"/>
      <c r="R91" s="550"/>
    </row>
    <row r="92" spans="2:253">
      <c r="B92" s="541">
        <v>1531</v>
      </c>
      <c r="C92" s="542" t="s">
        <v>686</v>
      </c>
      <c r="D92" s="543"/>
      <c r="E92" s="543"/>
      <c r="F92" s="544">
        <f>+D92+E92</f>
        <v>0</v>
      </c>
      <c r="G92" s="543"/>
      <c r="H92" s="543"/>
      <c r="I92" s="544">
        <f>+G92+H92+J92</f>
        <v>0</v>
      </c>
      <c r="J92" s="543"/>
      <c r="K92" s="539">
        <f t="shared" si="29"/>
        <v>0</v>
      </c>
      <c r="L92" s="550"/>
      <c r="M92" s="550"/>
      <c r="N92" s="550"/>
      <c r="O92" s="550"/>
      <c r="P92" s="550"/>
      <c r="Q92" s="550"/>
      <c r="R92" s="550"/>
    </row>
    <row r="93" spans="2:253">
      <c r="B93" s="536">
        <v>1540</v>
      </c>
      <c r="C93" s="540" t="s">
        <v>687</v>
      </c>
      <c r="D93" s="538">
        <f t="shared" ref="D93:J93" si="36">SUM(D94:D100)</f>
        <v>0</v>
      </c>
      <c r="E93" s="538">
        <f t="shared" si="36"/>
        <v>0</v>
      </c>
      <c r="F93" s="538">
        <f t="shared" si="36"/>
        <v>0</v>
      </c>
      <c r="G93" s="538">
        <f t="shared" si="36"/>
        <v>0</v>
      </c>
      <c r="H93" s="538">
        <f t="shared" si="36"/>
        <v>0</v>
      </c>
      <c r="I93" s="538">
        <f t="shared" si="36"/>
        <v>0</v>
      </c>
      <c r="J93" s="538">
        <f t="shared" si="36"/>
        <v>0</v>
      </c>
      <c r="K93" s="539">
        <f t="shared" si="29"/>
        <v>0</v>
      </c>
      <c r="L93" s="550"/>
      <c r="M93" s="550"/>
      <c r="N93" s="550"/>
      <c r="O93" s="550"/>
      <c r="P93" s="550"/>
      <c r="Q93" s="550"/>
      <c r="R93" s="550"/>
    </row>
    <row r="94" spans="2:253">
      <c r="B94" s="541">
        <v>1541</v>
      </c>
      <c r="C94" s="542" t="s">
        <v>688</v>
      </c>
      <c r="D94" s="543"/>
      <c r="E94" s="543"/>
      <c r="F94" s="544">
        <f t="shared" ref="F94:F100" si="37">+D94+E94</f>
        <v>0</v>
      </c>
      <c r="G94" s="543"/>
      <c r="H94" s="543"/>
      <c r="I94" s="544">
        <f t="shared" ref="I94:I100" si="38">+G94+H94+J94</f>
        <v>0</v>
      </c>
      <c r="J94" s="543"/>
      <c r="K94" s="539">
        <f t="shared" si="29"/>
        <v>0</v>
      </c>
      <c r="L94" s="550"/>
      <c r="M94" s="550"/>
      <c r="N94" s="550"/>
      <c r="O94" s="550"/>
      <c r="P94" s="550"/>
      <c r="Q94" s="550"/>
      <c r="R94" s="550"/>
    </row>
    <row r="95" spans="2:253">
      <c r="B95" s="541">
        <v>1542</v>
      </c>
      <c r="C95" s="542" t="s">
        <v>689</v>
      </c>
      <c r="D95" s="543"/>
      <c r="E95" s="543"/>
      <c r="F95" s="544">
        <f t="shared" si="37"/>
        <v>0</v>
      </c>
      <c r="G95" s="543"/>
      <c r="H95" s="543"/>
      <c r="I95" s="544">
        <f t="shared" si="38"/>
        <v>0</v>
      </c>
      <c r="J95" s="543"/>
      <c r="K95" s="539">
        <f t="shared" si="29"/>
        <v>0</v>
      </c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  <c r="CF95" s="550"/>
      <c r="CG95" s="550"/>
      <c r="CH95" s="550"/>
      <c r="CI95" s="550"/>
      <c r="CJ95" s="550"/>
      <c r="CK95" s="550"/>
      <c r="CL95" s="550"/>
      <c r="CM95" s="550"/>
      <c r="CN95" s="550"/>
      <c r="CO95" s="550"/>
      <c r="CP95" s="550"/>
      <c r="CQ95" s="550"/>
      <c r="CR95" s="550"/>
      <c r="CS95" s="550"/>
      <c r="CT95" s="550"/>
      <c r="CU95" s="550"/>
      <c r="CV95" s="550"/>
      <c r="CW95" s="550"/>
      <c r="CX95" s="550"/>
      <c r="CY95" s="550"/>
      <c r="CZ95" s="550"/>
      <c r="DA95" s="550"/>
      <c r="DB95" s="550"/>
      <c r="DC95" s="550"/>
      <c r="DD95" s="550"/>
      <c r="DE95" s="550"/>
      <c r="DF95" s="550"/>
      <c r="DG95" s="550"/>
      <c r="DH95" s="550"/>
      <c r="DI95" s="550"/>
      <c r="DJ95" s="550"/>
      <c r="DK95" s="550"/>
      <c r="DL95" s="550"/>
      <c r="DM95" s="550"/>
      <c r="DN95" s="550"/>
      <c r="DO95" s="550"/>
      <c r="DP95" s="550"/>
      <c r="DQ95" s="550"/>
      <c r="DR95" s="550"/>
      <c r="DS95" s="550"/>
      <c r="DT95" s="550"/>
      <c r="DU95" s="550"/>
      <c r="DV95" s="550"/>
      <c r="DW95" s="550"/>
      <c r="DX95" s="550"/>
      <c r="DY95" s="550"/>
      <c r="DZ95" s="550"/>
      <c r="EA95" s="550"/>
      <c r="EB95" s="550"/>
      <c r="EC95" s="550"/>
      <c r="ED95" s="550"/>
      <c r="EE95" s="550"/>
      <c r="EF95" s="550"/>
      <c r="EG95" s="550"/>
      <c r="EH95" s="550"/>
      <c r="EI95" s="550"/>
      <c r="EJ95" s="550"/>
      <c r="EK95" s="550"/>
      <c r="EL95" s="550"/>
      <c r="EM95" s="550"/>
      <c r="EN95" s="550"/>
      <c r="EO95" s="550"/>
      <c r="EP95" s="550"/>
      <c r="EQ95" s="550"/>
      <c r="ER95" s="550"/>
      <c r="ES95" s="550"/>
      <c r="ET95" s="550"/>
      <c r="EU95" s="550"/>
      <c r="EV95" s="550"/>
      <c r="EW95" s="550"/>
      <c r="EX95" s="550"/>
      <c r="EY95" s="550"/>
      <c r="EZ95" s="550"/>
      <c r="FA95" s="550"/>
      <c r="FB95" s="550"/>
      <c r="FC95" s="550"/>
      <c r="FD95" s="550"/>
      <c r="FE95" s="550"/>
      <c r="FF95" s="550"/>
      <c r="FG95" s="550"/>
      <c r="FH95" s="550"/>
      <c r="FI95" s="550"/>
      <c r="FJ95" s="550"/>
      <c r="FK95" s="550"/>
      <c r="FL95" s="550"/>
      <c r="FM95" s="550"/>
      <c r="FN95" s="550"/>
      <c r="FO95" s="550"/>
      <c r="FP95" s="550"/>
      <c r="FQ95" s="550"/>
      <c r="FR95" s="550"/>
      <c r="FS95" s="550"/>
      <c r="FT95" s="550"/>
      <c r="FU95" s="550"/>
      <c r="FV95" s="550"/>
      <c r="FW95" s="550"/>
      <c r="FX95" s="550"/>
      <c r="FY95" s="550"/>
      <c r="FZ95" s="550"/>
      <c r="GA95" s="550"/>
      <c r="GB95" s="550"/>
      <c r="GC95" s="550"/>
      <c r="GD95" s="550"/>
      <c r="GE95" s="550"/>
      <c r="GF95" s="550"/>
      <c r="GG95" s="550"/>
      <c r="GH95" s="550"/>
      <c r="GI95" s="550"/>
      <c r="GJ95" s="550"/>
      <c r="GK95" s="550"/>
      <c r="GL95" s="550"/>
      <c r="GM95" s="550"/>
      <c r="GN95" s="550"/>
      <c r="GO95" s="550"/>
      <c r="GP95" s="550"/>
      <c r="GQ95" s="550"/>
      <c r="GR95" s="550"/>
      <c r="GS95" s="550"/>
      <c r="GT95" s="550"/>
      <c r="GU95" s="550"/>
      <c r="GV95" s="550"/>
      <c r="GW95" s="550"/>
      <c r="GX95" s="550"/>
      <c r="GY95" s="550"/>
      <c r="GZ95" s="550"/>
      <c r="HA95" s="550"/>
      <c r="HB95" s="550"/>
      <c r="HC95" s="550"/>
      <c r="HD95" s="550"/>
      <c r="HE95" s="550"/>
      <c r="HF95" s="550"/>
      <c r="HG95" s="550"/>
      <c r="HH95" s="550"/>
      <c r="HI95" s="550"/>
      <c r="HJ95" s="550"/>
      <c r="HK95" s="550"/>
      <c r="HL95" s="550"/>
      <c r="HM95" s="550"/>
      <c r="HN95" s="550"/>
      <c r="HO95" s="550"/>
      <c r="HP95" s="550"/>
      <c r="HQ95" s="550"/>
      <c r="HR95" s="550"/>
      <c r="HS95" s="550"/>
      <c r="HT95" s="550"/>
      <c r="HU95" s="550"/>
      <c r="HV95" s="550"/>
      <c r="HW95" s="550"/>
      <c r="HX95" s="550"/>
      <c r="HY95" s="550"/>
      <c r="HZ95" s="550"/>
      <c r="IA95" s="550"/>
      <c r="IB95" s="550"/>
      <c r="IC95" s="550"/>
      <c r="ID95" s="550"/>
      <c r="IE95" s="550"/>
      <c r="IF95" s="550"/>
      <c r="IG95" s="550"/>
      <c r="IH95" s="550"/>
      <c r="II95" s="550"/>
      <c r="IJ95" s="550"/>
      <c r="IK95" s="550"/>
      <c r="IL95" s="550"/>
      <c r="IM95" s="550"/>
      <c r="IN95" s="550"/>
      <c r="IO95" s="550"/>
      <c r="IP95" s="550"/>
      <c r="IQ95" s="550"/>
      <c r="IR95" s="550"/>
      <c r="IS95" s="550"/>
    </row>
    <row r="96" spans="2:253">
      <c r="B96" s="541">
        <v>1543</v>
      </c>
      <c r="C96" s="542" t="s">
        <v>690</v>
      </c>
      <c r="D96" s="543"/>
      <c r="E96" s="543"/>
      <c r="F96" s="544">
        <f t="shared" si="37"/>
        <v>0</v>
      </c>
      <c r="G96" s="543"/>
      <c r="H96" s="543"/>
      <c r="I96" s="544">
        <f t="shared" si="38"/>
        <v>0</v>
      </c>
      <c r="J96" s="543"/>
      <c r="K96" s="539">
        <f t="shared" si="29"/>
        <v>0</v>
      </c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1"/>
      <c r="AD96" s="551"/>
      <c r="AE96" s="551"/>
      <c r="AF96" s="551"/>
      <c r="AG96" s="551"/>
      <c r="AH96" s="551"/>
      <c r="AI96" s="551"/>
      <c r="AJ96" s="551"/>
      <c r="AK96" s="551"/>
      <c r="AL96" s="551"/>
      <c r="AM96" s="551"/>
      <c r="AN96" s="551"/>
      <c r="AO96" s="551"/>
      <c r="AP96" s="551"/>
      <c r="AQ96" s="551"/>
      <c r="AR96" s="551"/>
      <c r="AS96" s="551"/>
      <c r="AT96" s="551"/>
      <c r="AU96" s="551"/>
      <c r="AV96" s="551"/>
      <c r="AW96" s="551"/>
      <c r="AX96" s="551"/>
      <c r="AY96" s="551"/>
      <c r="AZ96" s="551"/>
      <c r="BA96" s="551"/>
      <c r="BB96" s="551"/>
      <c r="BC96" s="551"/>
      <c r="BD96" s="551"/>
      <c r="BE96" s="551"/>
      <c r="BF96" s="551"/>
      <c r="BG96" s="551"/>
      <c r="BH96" s="551"/>
      <c r="BI96" s="551"/>
      <c r="BJ96" s="551"/>
      <c r="BK96" s="551"/>
      <c r="BL96" s="551"/>
      <c r="BM96" s="551"/>
      <c r="BN96" s="551"/>
      <c r="BO96" s="551"/>
      <c r="BP96" s="551"/>
      <c r="BQ96" s="551"/>
      <c r="BR96" s="551"/>
      <c r="BS96" s="551"/>
      <c r="BT96" s="551"/>
      <c r="BU96" s="551"/>
      <c r="BV96" s="551"/>
      <c r="BW96" s="551"/>
      <c r="BX96" s="551"/>
      <c r="BY96" s="551"/>
      <c r="BZ96" s="551"/>
      <c r="CA96" s="551"/>
      <c r="CB96" s="551"/>
      <c r="CC96" s="551"/>
      <c r="CD96" s="551"/>
      <c r="CE96" s="551"/>
      <c r="CF96" s="551"/>
      <c r="CG96" s="551"/>
      <c r="CH96" s="551"/>
      <c r="CI96" s="551"/>
      <c r="CJ96" s="551"/>
      <c r="CK96" s="551"/>
      <c r="CL96" s="551"/>
      <c r="CM96" s="551"/>
      <c r="CN96" s="551"/>
      <c r="CO96" s="551"/>
      <c r="CP96" s="551"/>
      <c r="CQ96" s="551"/>
      <c r="CR96" s="551"/>
      <c r="CS96" s="551"/>
      <c r="CT96" s="551"/>
      <c r="CU96" s="551"/>
      <c r="CV96" s="551"/>
      <c r="CW96" s="551"/>
      <c r="CX96" s="551"/>
      <c r="CY96" s="551"/>
      <c r="CZ96" s="551"/>
      <c r="DA96" s="551"/>
      <c r="DB96" s="551"/>
      <c r="DC96" s="551"/>
      <c r="DD96" s="551"/>
      <c r="DE96" s="551"/>
      <c r="DF96" s="551"/>
      <c r="DG96" s="551"/>
      <c r="DH96" s="551"/>
      <c r="DI96" s="551"/>
      <c r="DJ96" s="551"/>
      <c r="DK96" s="551"/>
      <c r="DL96" s="551"/>
      <c r="DM96" s="551"/>
      <c r="DN96" s="551"/>
      <c r="DO96" s="551"/>
      <c r="DP96" s="551"/>
      <c r="DQ96" s="551"/>
      <c r="DR96" s="551"/>
      <c r="DS96" s="551"/>
      <c r="DT96" s="551"/>
      <c r="DU96" s="551"/>
      <c r="DV96" s="551"/>
      <c r="DW96" s="551"/>
      <c r="DX96" s="551"/>
      <c r="DY96" s="551"/>
      <c r="DZ96" s="551"/>
      <c r="EA96" s="551"/>
      <c r="EB96" s="551"/>
      <c r="EC96" s="551"/>
      <c r="ED96" s="551"/>
      <c r="EE96" s="551"/>
      <c r="EF96" s="551"/>
      <c r="EG96" s="551"/>
      <c r="EH96" s="551"/>
      <c r="EI96" s="551"/>
      <c r="EJ96" s="551"/>
      <c r="EK96" s="551"/>
      <c r="EL96" s="551"/>
      <c r="EM96" s="551"/>
      <c r="EN96" s="551"/>
      <c r="EO96" s="551"/>
      <c r="EP96" s="551"/>
      <c r="EQ96" s="551"/>
      <c r="ER96" s="551"/>
      <c r="ES96" s="551"/>
      <c r="ET96" s="551"/>
      <c r="EU96" s="551"/>
      <c r="EV96" s="551"/>
      <c r="EW96" s="551"/>
      <c r="EX96" s="551"/>
      <c r="EY96" s="551"/>
      <c r="EZ96" s="551"/>
      <c r="FA96" s="551"/>
      <c r="FB96" s="551"/>
      <c r="FC96" s="551"/>
      <c r="FD96" s="551"/>
      <c r="FE96" s="551"/>
      <c r="FF96" s="551"/>
      <c r="FG96" s="551"/>
      <c r="FH96" s="551"/>
      <c r="FI96" s="551"/>
      <c r="FJ96" s="551"/>
      <c r="FK96" s="551"/>
      <c r="FL96" s="551"/>
      <c r="FM96" s="551"/>
      <c r="FN96" s="551"/>
      <c r="FO96" s="551"/>
      <c r="FP96" s="551"/>
      <c r="FQ96" s="551"/>
      <c r="FR96" s="551"/>
      <c r="FS96" s="551"/>
      <c r="FT96" s="551"/>
      <c r="FU96" s="551"/>
      <c r="FV96" s="551"/>
      <c r="FW96" s="551"/>
      <c r="FX96" s="551"/>
      <c r="FY96" s="551"/>
      <c r="FZ96" s="551"/>
      <c r="GA96" s="551"/>
      <c r="GB96" s="551"/>
      <c r="GC96" s="551"/>
      <c r="GD96" s="551"/>
      <c r="GE96" s="551"/>
      <c r="GF96" s="551"/>
      <c r="GG96" s="551"/>
      <c r="GH96" s="551"/>
      <c r="GI96" s="551"/>
      <c r="GJ96" s="551"/>
      <c r="GK96" s="551"/>
      <c r="GL96" s="551"/>
      <c r="GM96" s="551"/>
      <c r="GN96" s="551"/>
      <c r="GO96" s="551"/>
      <c r="GP96" s="551"/>
      <c r="GQ96" s="551"/>
      <c r="GR96" s="551"/>
      <c r="GS96" s="551"/>
      <c r="GT96" s="551"/>
      <c r="GU96" s="551"/>
      <c r="GV96" s="551"/>
      <c r="GW96" s="551"/>
      <c r="GX96" s="551"/>
      <c r="GY96" s="551"/>
      <c r="GZ96" s="551"/>
      <c r="HA96" s="551"/>
      <c r="HB96" s="551"/>
      <c r="HC96" s="551"/>
      <c r="HD96" s="551"/>
      <c r="HE96" s="551"/>
      <c r="HF96" s="551"/>
      <c r="HG96" s="551"/>
      <c r="HH96" s="551"/>
      <c r="HI96" s="551"/>
      <c r="HJ96" s="551"/>
      <c r="HK96" s="551"/>
      <c r="HL96" s="551"/>
      <c r="HM96" s="551"/>
      <c r="HN96" s="551"/>
      <c r="HO96" s="551"/>
      <c r="HP96" s="551"/>
      <c r="HQ96" s="551"/>
      <c r="HR96" s="551"/>
      <c r="HS96" s="551"/>
      <c r="HT96" s="551"/>
      <c r="HU96" s="551"/>
      <c r="HV96" s="551"/>
      <c r="HW96" s="551"/>
      <c r="HX96" s="551"/>
      <c r="HY96" s="551"/>
      <c r="HZ96" s="551"/>
      <c r="IA96" s="551"/>
      <c r="IB96" s="551"/>
      <c r="IC96" s="551"/>
      <c r="ID96" s="551"/>
      <c r="IE96" s="551"/>
      <c r="IF96" s="551"/>
      <c r="IG96" s="551"/>
      <c r="IH96" s="551"/>
      <c r="II96" s="551"/>
      <c r="IJ96" s="551"/>
      <c r="IK96" s="551"/>
      <c r="IL96" s="551"/>
      <c r="IM96" s="551"/>
      <c r="IN96" s="551"/>
      <c r="IO96" s="551"/>
      <c r="IP96" s="551"/>
      <c r="IQ96" s="551"/>
      <c r="IR96" s="551"/>
      <c r="IS96" s="551"/>
    </row>
    <row r="97" spans="2:253">
      <c r="B97" s="541">
        <v>1544</v>
      </c>
      <c r="C97" s="542" t="s">
        <v>691</v>
      </c>
      <c r="D97" s="543"/>
      <c r="E97" s="543"/>
      <c r="F97" s="544">
        <f t="shared" si="37"/>
        <v>0</v>
      </c>
      <c r="G97" s="543"/>
      <c r="H97" s="543"/>
      <c r="I97" s="544">
        <f t="shared" si="38"/>
        <v>0</v>
      </c>
      <c r="J97" s="543"/>
      <c r="K97" s="539">
        <f t="shared" si="29"/>
        <v>0</v>
      </c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552"/>
      <c r="AA97" s="552"/>
      <c r="AB97" s="552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2"/>
      <c r="AP97" s="552"/>
      <c r="AQ97" s="552"/>
      <c r="AR97" s="552"/>
      <c r="AS97" s="552"/>
      <c r="AT97" s="552"/>
      <c r="AU97" s="552"/>
      <c r="AV97" s="552"/>
      <c r="AW97" s="552"/>
      <c r="AX97" s="552"/>
      <c r="AY97" s="552"/>
      <c r="AZ97" s="552"/>
      <c r="BA97" s="552"/>
      <c r="BB97" s="552"/>
      <c r="BC97" s="552"/>
      <c r="BD97" s="552"/>
      <c r="BE97" s="552"/>
      <c r="BF97" s="552"/>
      <c r="BG97" s="552"/>
      <c r="BH97" s="552"/>
      <c r="BI97" s="552"/>
      <c r="BJ97" s="552"/>
      <c r="BK97" s="552"/>
      <c r="BL97" s="552"/>
      <c r="BM97" s="552"/>
      <c r="BN97" s="552"/>
      <c r="BO97" s="552"/>
      <c r="BP97" s="552"/>
      <c r="BQ97" s="552"/>
      <c r="BR97" s="552"/>
      <c r="BS97" s="552"/>
      <c r="BT97" s="552"/>
      <c r="BU97" s="552"/>
      <c r="BV97" s="552"/>
      <c r="BW97" s="552"/>
      <c r="BX97" s="552"/>
      <c r="BY97" s="552"/>
      <c r="BZ97" s="552"/>
      <c r="CA97" s="552"/>
      <c r="CB97" s="552"/>
      <c r="CC97" s="552"/>
      <c r="CD97" s="552"/>
      <c r="CE97" s="552"/>
      <c r="CF97" s="552"/>
      <c r="CG97" s="552"/>
      <c r="CH97" s="552"/>
      <c r="CI97" s="552"/>
      <c r="CJ97" s="552"/>
      <c r="CK97" s="552"/>
      <c r="CL97" s="552"/>
      <c r="CM97" s="552"/>
      <c r="CN97" s="552"/>
      <c r="CO97" s="552"/>
      <c r="CP97" s="552"/>
      <c r="CQ97" s="552"/>
      <c r="CR97" s="552"/>
      <c r="CS97" s="552"/>
      <c r="CT97" s="552"/>
      <c r="CU97" s="552"/>
      <c r="CV97" s="552"/>
      <c r="CW97" s="552"/>
      <c r="CX97" s="552"/>
      <c r="CY97" s="552"/>
      <c r="CZ97" s="552"/>
      <c r="DA97" s="552"/>
      <c r="DB97" s="552"/>
      <c r="DC97" s="552"/>
      <c r="DD97" s="552"/>
      <c r="DE97" s="552"/>
      <c r="DF97" s="552"/>
      <c r="DG97" s="552"/>
      <c r="DH97" s="552"/>
      <c r="DI97" s="552"/>
      <c r="DJ97" s="552"/>
      <c r="DK97" s="552"/>
      <c r="DL97" s="552"/>
      <c r="DM97" s="552"/>
      <c r="DN97" s="552"/>
      <c r="DO97" s="552"/>
      <c r="DP97" s="552"/>
      <c r="DQ97" s="552"/>
      <c r="DR97" s="552"/>
      <c r="DS97" s="552"/>
      <c r="DT97" s="552"/>
      <c r="DU97" s="552"/>
      <c r="DV97" s="552"/>
      <c r="DW97" s="552"/>
      <c r="DX97" s="552"/>
      <c r="DY97" s="552"/>
      <c r="DZ97" s="552"/>
      <c r="EA97" s="552"/>
      <c r="EB97" s="552"/>
      <c r="EC97" s="552"/>
      <c r="ED97" s="552"/>
      <c r="EE97" s="552"/>
      <c r="EF97" s="552"/>
      <c r="EG97" s="552"/>
      <c r="EH97" s="552"/>
      <c r="EI97" s="552"/>
      <c r="EJ97" s="552"/>
      <c r="EK97" s="552"/>
      <c r="EL97" s="552"/>
      <c r="EM97" s="552"/>
      <c r="EN97" s="552"/>
      <c r="EO97" s="552"/>
      <c r="EP97" s="552"/>
      <c r="EQ97" s="552"/>
      <c r="ER97" s="552"/>
      <c r="ES97" s="552"/>
      <c r="ET97" s="552"/>
      <c r="EU97" s="552"/>
      <c r="EV97" s="552"/>
      <c r="EW97" s="552"/>
      <c r="EX97" s="552"/>
      <c r="EY97" s="552"/>
      <c r="EZ97" s="552"/>
      <c r="FA97" s="552"/>
      <c r="FB97" s="552"/>
      <c r="FC97" s="552"/>
      <c r="FD97" s="552"/>
      <c r="FE97" s="552"/>
      <c r="FF97" s="552"/>
      <c r="FG97" s="552"/>
      <c r="FH97" s="552"/>
      <c r="FI97" s="552"/>
      <c r="FJ97" s="552"/>
      <c r="FK97" s="552"/>
      <c r="FL97" s="552"/>
      <c r="FM97" s="552"/>
      <c r="FN97" s="552"/>
      <c r="FO97" s="552"/>
      <c r="FP97" s="552"/>
      <c r="FQ97" s="552"/>
      <c r="FR97" s="552"/>
      <c r="FS97" s="552"/>
      <c r="FT97" s="552"/>
      <c r="FU97" s="552"/>
      <c r="FV97" s="552"/>
      <c r="FW97" s="552"/>
      <c r="FX97" s="552"/>
      <c r="FY97" s="552"/>
      <c r="FZ97" s="552"/>
      <c r="GA97" s="552"/>
      <c r="GB97" s="552"/>
      <c r="GC97" s="552"/>
      <c r="GD97" s="552"/>
      <c r="GE97" s="552"/>
      <c r="GF97" s="552"/>
      <c r="GG97" s="552"/>
      <c r="GH97" s="552"/>
      <c r="GI97" s="552"/>
      <c r="GJ97" s="552"/>
      <c r="GK97" s="552"/>
      <c r="GL97" s="552"/>
      <c r="GM97" s="552"/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2"/>
      <c r="HG97" s="552"/>
      <c r="HH97" s="552"/>
      <c r="HI97" s="552"/>
      <c r="HJ97" s="552"/>
      <c r="HK97" s="552"/>
      <c r="HL97" s="552"/>
      <c r="HM97" s="552"/>
      <c r="HN97" s="552"/>
      <c r="HO97" s="552"/>
      <c r="HP97" s="552"/>
      <c r="HQ97" s="552"/>
      <c r="HR97" s="552"/>
      <c r="HS97" s="552"/>
      <c r="HT97" s="552"/>
      <c r="HU97" s="552"/>
      <c r="HV97" s="552"/>
      <c r="HW97" s="552"/>
      <c r="HX97" s="552"/>
      <c r="HY97" s="552"/>
      <c r="HZ97" s="552"/>
      <c r="IA97" s="552"/>
      <c r="IB97" s="552"/>
      <c r="IC97" s="552"/>
      <c r="ID97" s="552"/>
      <c r="IE97" s="552"/>
      <c r="IF97" s="552"/>
      <c r="IG97" s="552"/>
      <c r="IH97" s="552"/>
      <c r="II97" s="552"/>
      <c r="IJ97" s="552"/>
      <c r="IK97" s="552"/>
      <c r="IL97" s="552"/>
      <c r="IM97" s="552"/>
      <c r="IN97" s="552"/>
      <c r="IO97" s="552"/>
      <c r="IP97" s="552"/>
      <c r="IQ97" s="552"/>
      <c r="IR97" s="552"/>
      <c r="IS97" s="552"/>
    </row>
    <row r="98" spans="2:253">
      <c r="B98" s="541">
        <v>1545</v>
      </c>
      <c r="C98" s="542" t="s">
        <v>692</v>
      </c>
      <c r="D98" s="543"/>
      <c r="E98" s="543"/>
      <c r="F98" s="544">
        <f t="shared" si="37"/>
        <v>0</v>
      </c>
      <c r="G98" s="543"/>
      <c r="H98" s="543"/>
      <c r="I98" s="544">
        <f t="shared" si="38"/>
        <v>0</v>
      </c>
      <c r="J98" s="543"/>
      <c r="K98" s="539">
        <f t="shared" si="29"/>
        <v>0</v>
      </c>
    </row>
    <row r="99" spans="2:253">
      <c r="B99" s="541">
        <v>1546</v>
      </c>
      <c r="C99" s="542" t="s">
        <v>693</v>
      </c>
      <c r="D99" s="543"/>
      <c r="E99" s="543"/>
      <c r="F99" s="544">
        <f t="shared" si="37"/>
        <v>0</v>
      </c>
      <c r="G99" s="543"/>
      <c r="H99" s="543"/>
      <c r="I99" s="544">
        <f t="shared" si="38"/>
        <v>0</v>
      </c>
      <c r="J99" s="543"/>
      <c r="K99" s="539">
        <f t="shared" si="29"/>
        <v>0</v>
      </c>
    </row>
    <row r="100" spans="2:253">
      <c r="B100" s="541">
        <v>1547</v>
      </c>
      <c r="C100" s="542" t="s">
        <v>694</v>
      </c>
      <c r="D100" s="543"/>
      <c r="E100" s="543"/>
      <c r="F100" s="544">
        <f t="shared" si="37"/>
        <v>0</v>
      </c>
      <c r="G100" s="543"/>
      <c r="H100" s="543"/>
      <c r="I100" s="544">
        <f t="shared" si="38"/>
        <v>0</v>
      </c>
      <c r="J100" s="543"/>
      <c r="K100" s="539">
        <f t="shared" si="29"/>
        <v>0</v>
      </c>
    </row>
    <row r="101" spans="2:253">
      <c r="B101" s="536">
        <v>1550</v>
      </c>
      <c r="C101" s="540" t="s">
        <v>695</v>
      </c>
      <c r="D101" s="538">
        <f t="shared" ref="D101:J101" si="39">D102</f>
        <v>0</v>
      </c>
      <c r="E101" s="538">
        <f t="shared" si="39"/>
        <v>0</v>
      </c>
      <c r="F101" s="538">
        <f t="shared" si="39"/>
        <v>0</v>
      </c>
      <c r="G101" s="538">
        <f t="shared" si="39"/>
        <v>0</v>
      </c>
      <c r="H101" s="538">
        <f t="shared" si="39"/>
        <v>0</v>
      </c>
      <c r="I101" s="538">
        <f t="shared" si="39"/>
        <v>0</v>
      </c>
      <c r="J101" s="538">
        <f t="shared" si="39"/>
        <v>0</v>
      </c>
      <c r="K101" s="539">
        <f t="shared" si="29"/>
        <v>0</v>
      </c>
    </row>
    <row r="102" spans="2:253">
      <c r="B102" s="541">
        <v>1551</v>
      </c>
      <c r="C102" s="542" t="s">
        <v>696</v>
      </c>
      <c r="D102" s="543"/>
      <c r="E102" s="543"/>
      <c r="F102" s="544">
        <f>+D102+E102</f>
        <v>0</v>
      </c>
      <c r="G102" s="543"/>
      <c r="H102" s="543"/>
      <c r="I102" s="544">
        <f>+G102+H102+J102</f>
        <v>0</v>
      </c>
      <c r="J102" s="543"/>
      <c r="K102" s="539">
        <f t="shared" si="29"/>
        <v>0</v>
      </c>
    </row>
    <row r="103" spans="2:253">
      <c r="B103" s="541">
        <v>1552</v>
      </c>
      <c r="C103" s="542" t="s">
        <v>1901</v>
      </c>
      <c r="D103" s="543"/>
      <c r="E103" s="543"/>
      <c r="F103" s="544"/>
      <c r="G103" s="543"/>
      <c r="H103" s="543"/>
      <c r="I103" s="544"/>
      <c r="J103" s="543"/>
      <c r="K103" s="539"/>
    </row>
    <row r="104" spans="2:253">
      <c r="B104" s="536">
        <v>1590</v>
      </c>
      <c r="C104" s="540" t="s">
        <v>679</v>
      </c>
      <c r="D104" s="538">
        <f t="shared" ref="D104:J104" si="40">SUM(D105:D109)</f>
        <v>0</v>
      </c>
      <c r="E104" s="538">
        <f t="shared" si="40"/>
        <v>0</v>
      </c>
      <c r="F104" s="538">
        <f t="shared" si="40"/>
        <v>0</v>
      </c>
      <c r="G104" s="538">
        <f t="shared" si="40"/>
        <v>0</v>
      </c>
      <c r="H104" s="538">
        <f t="shared" si="40"/>
        <v>0</v>
      </c>
      <c r="I104" s="538">
        <f t="shared" si="40"/>
        <v>0</v>
      </c>
      <c r="J104" s="538">
        <f t="shared" si="40"/>
        <v>0</v>
      </c>
      <c r="K104" s="539">
        <f t="shared" si="29"/>
        <v>0</v>
      </c>
    </row>
    <row r="105" spans="2:253">
      <c r="B105" s="541">
        <v>1591</v>
      </c>
      <c r="C105" s="542" t="s">
        <v>697</v>
      </c>
      <c r="D105" s="543"/>
      <c r="E105" s="543"/>
      <c r="F105" s="544">
        <f>+D105+E105</f>
        <v>0</v>
      </c>
      <c r="G105" s="543"/>
      <c r="H105" s="543"/>
      <c r="I105" s="544">
        <f>+G105+H105+J105</f>
        <v>0</v>
      </c>
      <c r="J105" s="543"/>
      <c r="K105" s="539">
        <f t="shared" si="29"/>
        <v>0</v>
      </c>
    </row>
    <row r="106" spans="2:253">
      <c r="B106" s="541">
        <v>1592</v>
      </c>
      <c r="C106" s="542" t="s">
        <v>698</v>
      </c>
      <c r="D106" s="543"/>
      <c r="E106" s="543"/>
      <c r="F106" s="544">
        <f>+D106+E106</f>
        <v>0</v>
      </c>
      <c r="G106" s="543"/>
      <c r="H106" s="543"/>
      <c r="I106" s="544">
        <f>+G106+H106+J106</f>
        <v>0</v>
      </c>
      <c r="J106" s="543"/>
      <c r="K106" s="539">
        <f t="shared" si="29"/>
        <v>0</v>
      </c>
    </row>
    <row r="107" spans="2:253">
      <c r="B107" s="541">
        <v>1593</v>
      </c>
      <c r="C107" s="542" t="s">
        <v>699</v>
      </c>
      <c r="D107" s="543"/>
      <c r="E107" s="543"/>
      <c r="F107" s="544">
        <f>+D107+E107</f>
        <v>0</v>
      </c>
      <c r="G107" s="543"/>
      <c r="H107" s="543"/>
      <c r="I107" s="544">
        <f>+G107+H107+J107</f>
        <v>0</v>
      </c>
      <c r="J107" s="543"/>
      <c r="K107" s="539">
        <f t="shared" si="29"/>
        <v>0</v>
      </c>
    </row>
    <row r="108" spans="2:253">
      <c r="B108" s="541">
        <v>1594</v>
      </c>
      <c r="C108" s="542" t="s">
        <v>700</v>
      </c>
      <c r="D108" s="543"/>
      <c r="E108" s="543"/>
      <c r="F108" s="544">
        <f>+D108+E108</f>
        <v>0</v>
      </c>
      <c r="G108" s="543"/>
      <c r="H108" s="543"/>
      <c r="I108" s="544">
        <f>+G108+H108+J108</f>
        <v>0</v>
      </c>
      <c r="J108" s="543"/>
      <c r="K108" s="539">
        <f t="shared" si="29"/>
        <v>0</v>
      </c>
    </row>
    <row r="109" spans="2:253">
      <c r="B109" s="541">
        <v>1595</v>
      </c>
      <c r="C109" s="542" t="s">
        <v>701</v>
      </c>
      <c r="D109" s="543"/>
      <c r="E109" s="543"/>
      <c r="F109" s="544">
        <f>+D109+E109</f>
        <v>0</v>
      </c>
      <c r="G109" s="543"/>
      <c r="H109" s="543"/>
      <c r="I109" s="544">
        <f>+G109+H109+J109</f>
        <v>0</v>
      </c>
      <c r="J109" s="543"/>
      <c r="K109" s="539">
        <f t="shared" si="29"/>
        <v>0</v>
      </c>
    </row>
    <row r="110" spans="2:253">
      <c r="B110" s="536">
        <v>1600</v>
      </c>
      <c r="C110" s="548" t="s">
        <v>702</v>
      </c>
      <c r="D110" s="538">
        <f t="shared" ref="D110:J111" si="41">D111</f>
        <v>0</v>
      </c>
      <c r="E110" s="538">
        <f t="shared" si="41"/>
        <v>0</v>
      </c>
      <c r="F110" s="538">
        <f t="shared" si="41"/>
        <v>0</v>
      </c>
      <c r="G110" s="538">
        <f t="shared" si="41"/>
        <v>0</v>
      </c>
      <c r="H110" s="538">
        <f t="shared" si="41"/>
        <v>0</v>
      </c>
      <c r="I110" s="538">
        <f t="shared" si="41"/>
        <v>0</v>
      </c>
      <c r="J110" s="538">
        <f t="shared" si="41"/>
        <v>0</v>
      </c>
      <c r="K110" s="539">
        <f t="shared" si="29"/>
        <v>0</v>
      </c>
    </row>
    <row r="111" spans="2:253">
      <c r="B111" s="536">
        <v>1610</v>
      </c>
      <c r="C111" s="540" t="s">
        <v>703</v>
      </c>
      <c r="D111" s="538">
        <f t="shared" si="41"/>
        <v>0</v>
      </c>
      <c r="E111" s="538">
        <f t="shared" si="41"/>
        <v>0</v>
      </c>
      <c r="F111" s="538">
        <f t="shared" si="41"/>
        <v>0</v>
      </c>
      <c r="G111" s="538">
        <f t="shared" si="41"/>
        <v>0</v>
      </c>
      <c r="H111" s="538">
        <f t="shared" si="41"/>
        <v>0</v>
      </c>
      <c r="I111" s="538">
        <f t="shared" si="41"/>
        <v>0</v>
      </c>
      <c r="J111" s="538">
        <f t="shared" si="41"/>
        <v>0</v>
      </c>
      <c r="K111" s="539">
        <f t="shared" si="29"/>
        <v>0</v>
      </c>
    </row>
    <row r="112" spans="2:253">
      <c r="B112" s="541">
        <v>1611</v>
      </c>
      <c r="C112" s="542" t="s">
        <v>703</v>
      </c>
      <c r="D112" s="543"/>
      <c r="E112" s="543"/>
      <c r="F112" s="544">
        <f>+D112+E112</f>
        <v>0</v>
      </c>
      <c r="G112" s="543"/>
      <c r="H112" s="543"/>
      <c r="I112" s="544">
        <f>+G112+H112+J112</f>
        <v>0</v>
      </c>
      <c r="J112" s="543"/>
      <c r="K112" s="539">
        <f t="shared" si="29"/>
        <v>0</v>
      </c>
    </row>
    <row r="113" spans="1:11">
      <c r="B113" s="536">
        <v>1700</v>
      </c>
      <c r="C113" s="548" t="s">
        <v>704</v>
      </c>
      <c r="D113" s="538">
        <f t="shared" ref="D113:J113" si="42">D114+D117</f>
        <v>0</v>
      </c>
      <c r="E113" s="538">
        <f t="shared" si="42"/>
        <v>0</v>
      </c>
      <c r="F113" s="538">
        <f t="shared" si="42"/>
        <v>0</v>
      </c>
      <c r="G113" s="538">
        <f t="shared" si="42"/>
        <v>0</v>
      </c>
      <c r="H113" s="538">
        <f t="shared" si="42"/>
        <v>0</v>
      </c>
      <c r="I113" s="538">
        <f t="shared" si="42"/>
        <v>0</v>
      </c>
      <c r="J113" s="538">
        <f t="shared" si="42"/>
        <v>0</v>
      </c>
      <c r="K113" s="539">
        <f t="shared" si="29"/>
        <v>0</v>
      </c>
    </row>
    <row r="114" spans="1:11">
      <c r="B114" s="536">
        <v>1710</v>
      </c>
      <c r="C114" s="540" t="s">
        <v>705</v>
      </c>
      <c r="D114" s="538">
        <f t="shared" ref="D114:J114" si="43">D115+D116</f>
        <v>0</v>
      </c>
      <c r="E114" s="538">
        <f t="shared" si="43"/>
        <v>0</v>
      </c>
      <c r="F114" s="538">
        <f t="shared" si="43"/>
        <v>0</v>
      </c>
      <c r="G114" s="538">
        <f t="shared" si="43"/>
        <v>0</v>
      </c>
      <c r="H114" s="538">
        <f t="shared" si="43"/>
        <v>0</v>
      </c>
      <c r="I114" s="538">
        <f t="shared" si="43"/>
        <v>0</v>
      </c>
      <c r="J114" s="538">
        <f t="shared" si="43"/>
        <v>0</v>
      </c>
      <c r="K114" s="539">
        <f t="shared" si="29"/>
        <v>0</v>
      </c>
    </row>
    <row r="115" spans="1:11">
      <c r="B115" s="541">
        <v>1711</v>
      </c>
      <c r="C115" s="542" t="s">
        <v>706</v>
      </c>
      <c r="D115" s="543"/>
      <c r="E115" s="543"/>
      <c r="F115" s="544">
        <f>+D115+E115</f>
        <v>0</v>
      </c>
      <c r="G115" s="543"/>
      <c r="H115" s="543"/>
      <c r="I115" s="544">
        <f>+G115+H115+J115</f>
        <v>0</v>
      </c>
      <c r="J115" s="543"/>
      <c r="K115" s="539">
        <f t="shared" si="29"/>
        <v>0</v>
      </c>
    </row>
    <row r="116" spans="1:11">
      <c r="B116" s="541">
        <v>1712</v>
      </c>
      <c r="C116" s="542" t="s">
        <v>707</v>
      </c>
      <c r="D116" s="543"/>
      <c r="E116" s="543"/>
      <c r="F116" s="544">
        <f>+D116+E116</f>
        <v>0</v>
      </c>
      <c r="G116" s="543"/>
      <c r="H116" s="543"/>
      <c r="I116" s="544">
        <f>+G116+H116+J116</f>
        <v>0</v>
      </c>
      <c r="J116" s="543"/>
      <c r="K116" s="539">
        <f t="shared" si="29"/>
        <v>0</v>
      </c>
    </row>
    <row r="117" spans="1:11">
      <c r="B117" s="536">
        <v>1720</v>
      </c>
      <c r="C117" s="540" t="s">
        <v>708</v>
      </c>
      <c r="D117" s="538">
        <f t="shared" ref="D117:J117" si="44">D118</f>
        <v>0</v>
      </c>
      <c r="E117" s="538">
        <f t="shared" si="44"/>
        <v>0</v>
      </c>
      <c r="F117" s="538">
        <f t="shared" si="44"/>
        <v>0</v>
      </c>
      <c r="G117" s="538">
        <f t="shared" si="44"/>
        <v>0</v>
      </c>
      <c r="H117" s="538">
        <f t="shared" si="44"/>
        <v>0</v>
      </c>
      <c r="I117" s="538">
        <f t="shared" si="44"/>
        <v>0</v>
      </c>
      <c r="J117" s="538">
        <f t="shared" si="44"/>
        <v>0</v>
      </c>
      <c r="K117" s="539">
        <f t="shared" si="29"/>
        <v>0</v>
      </c>
    </row>
    <row r="118" spans="1:11">
      <c r="B118" s="541">
        <v>1721</v>
      </c>
      <c r="C118" s="542" t="s">
        <v>708</v>
      </c>
      <c r="D118" s="543"/>
      <c r="E118" s="543"/>
      <c r="F118" s="544">
        <f>+D118+E118</f>
        <v>0</v>
      </c>
      <c r="G118" s="543"/>
      <c r="H118" s="543"/>
      <c r="I118" s="544">
        <f>+G118+H118+J118</f>
        <v>0</v>
      </c>
      <c r="J118" s="543"/>
      <c r="K118" s="539">
        <f t="shared" si="29"/>
        <v>0</v>
      </c>
    </row>
    <row r="119" spans="1:11">
      <c r="B119" s="536" t="s">
        <v>709</v>
      </c>
      <c r="C119" s="553"/>
      <c r="D119" s="538">
        <f t="shared" ref="D119:J119" si="45">D14+D27+D38+D69+D84+D110+D113</f>
        <v>0</v>
      </c>
      <c r="E119" s="538">
        <f t="shared" si="45"/>
        <v>0</v>
      </c>
      <c r="F119" s="538">
        <f t="shared" si="45"/>
        <v>0</v>
      </c>
      <c r="G119" s="538">
        <f t="shared" si="45"/>
        <v>0</v>
      </c>
      <c r="H119" s="538">
        <f t="shared" si="45"/>
        <v>0</v>
      </c>
      <c r="I119" s="538">
        <f t="shared" si="45"/>
        <v>0</v>
      </c>
      <c r="J119" s="538">
        <f t="shared" si="45"/>
        <v>0</v>
      </c>
      <c r="K119" s="539">
        <f t="shared" si="29"/>
        <v>0</v>
      </c>
    </row>
    <row r="120" spans="1:11">
      <c r="B120" s="536">
        <v>2000</v>
      </c>
      <c r="C120" s="548" t="s">
        <v>43</v>
      </c>
      <c r="D120" s="538">
        <f t="shared" ref="D120:J120" si="46">+D121+D140+D148+D167+D189+D204+D209+D220+D227</f>
        <v>0</v>
      </c>
      <c r="E120" s="538">
        <f t="shared" si="46"/>
        <v>0</v>
      </c>
      <c r="F120" s="538">
        <f t="shared" si="46"/>
        <v>0</v>
      </c>
      <c r="G120" s="538">
        <f t="shared" si="46"/>
        <v>0</v>
      </c>
      <c r="H120" s="538">
        <f t="shared" si="46"/>
        <v>0</v>
      </c>
      <c r="I120" s="538">
        <f t="shared" si="46"/>
        <v>0</v>
      </c>
      <c r="J120" s="538">
        <f t="shared" si="46"/>
        <v>0</v>
      </c>
      <c r="K120" s="539">
        <f t="shared" si="29"/>
        <v>0</v>
      </c>
    </row>
    <row r="121" spans="1:11" ht="13.5" customHeight="1">
      <c r="A121" s="549"/>
      <c r="B121" s="536">
        <v>2100</v>
      </c>
      <c r="C121" s="548" t="s">
        <v>710</v>
      </c>
      <c r="D121" s="538">
        <f>D122+D125+D128+D130+D132+D134+D136+D138</f>
        <v>0</v>
      </c>
      <c r="E121" s="538">
        <f t="shared" ref="E121:J121" si="47">E122+E125+E128+E130+E132+E134+E136+E138</f>
        <v>0</v>
      </c>
      <c r="F121" s="538">
        <f t="shared" si="47"/>
        <v>0</v>
      </c>
      <c r="G121" s="538">
        <f t="shared" si="47"/>
        <v>0</v>
      </c>
      <c r="H121" s="538">
        <f t="shared" si="47"/>
        <v>0</v>
      </c>
      <c r="I121" s="538">
        <f t="shared" si="47"/>
        <v>0</v>
      </c>
      <c r="J121" s="538">
        <f t="shared" si="47"/>
        <v>0</v>
      </c>
      <c r="K121" s="539">
        <f t="shared" si="29"/>
        <v>0</v>
      </c>
    </row>
    <row r="122" spans="1:11">
      <c r="B122" s="536">
        <v>2110</v>
      </c>
      <c r="C122" s="554" t="s">
        <v>711</v>
      </c>
      <c r="D122" s="538">
        <f t="shared" ref="D122:J122" si="48">D123+D124</f>
        <v>0</v>
      </c>
      <c r="E122" s="538">
        <f t="shared" si="48"/>
        <v>0</v>
      </c>
      <c r="F122" s="538">
        <f t="shared" si="48"/>
        <v>0</v>
      </c>
      <c r="G122" s="538">
        <f t="shared" si="48"/>
        <v>0</v>
      </c>
      <c r="H122" s="538">
        <f t="shared" si="48"/>
        <v>0</v>
      </c>
      <c r="I122" s="538">
        <f t="shared" si="48"/>
        <v>0</v>
      </c>
      <c r="J122" s="538">
        <f t="shared" si="48"/>
        <v>0</v>
      </c>
      <c r="K122" s="539">
        <f t="shared" si="29"/>
        <v>0</v>
      </c>
    </row>
    <row r="123" spans="1:11">
      <c r="B123" s="541">
        <v>2111</v>
      </c>
      <c r="C123" s="542" t="s">
        <v>712</v>
      </c>
      <c r="D123" s="543"/>
      <c r="E123" s="543"/>
      <c r="F123" s="544">
        <f>+D123+E123</f>
        <v>0</v>
      </c>
      <c r="G123" s="543"/>
      <c r="H123" s="543"/>
      <c r="I123" s="544">
        <f>+G123+H123+J123</f>
        <v>0</v>
      </c>
      <c r="J123" s="543"/>
      <c r="K123" s="539">
        <f t="shared" si="29"/>
        <v>0</v>
      </c>
    </row>
    <row r="124" spans="1:11">
      <c r="B124" s="541">
        <v>2112</v>
      </c>
      <c r="C124" s="542" t="s">
        <v>713</v>
      </c>
      <c r="D124" s="543"/>
      <c r="E124" s="543"/>
      <c r="F124" s="544">
        <f>+D124+E124</f>
        <v>0</v>
      </c>
      <c r="G124" s="543"/>
      <c r="H124" s="543"/>
      <c r="I124" s="544">
        <f>+G124+H124+J124</f>
        <v>0</v>
      </c>
      <c r="J124" s="543"/>
      <c r="K124" s="539">
        <f t="shared" si="29"/>
        <v>0</v>
      </c>
    </row>
    <row r="125" spans="1:11">
      <c r="B125" s="536">
        <v>2120</v>
      </c>
      <c r="C125" s="540" t="s">
        <v>714</v>
      </c>
      <c r="D125" s="538">
        <f t="shared" ref="D125:J125" si="49">D126+D127</f>
        <v>0</v>
      </c>
      <c r="E125" s="538">
        <f t="shared" si="49"/>
        <v>0</v>
      </c>
      <c r="F125" s="538">
        <f t="shared" si="49"/>
        <v>0</v>
      </c>
      <c r="G125" s="538">
        <f t="shared" si="49"/>
        <v>0</v>
      </c>
      <c r="H125" s="538">
        <f t="shared" si="49"/>
        <v>0</v>
      </c>
      <c r="I125" s="538">
        <f t="shared" si="49"/>
        <v>0</v>
      </c>
      <c r="J125" s="538">
        <f t="shared" si="49"/>
        <v>0</v>
      </c>
      <c r="K125" s="539">
        <f t="shared" si="29"/>
        <v>0</v>
      </c>
    </row>
    <row r="126" spans="1:11">
      <c r="B126" s="541">
        <v>2121</v>
      </c>
      <c r="C126" s="542" t="s">
        <v>715</v>
      </c>
      <c r="D126" s="543"/>
      <c r="E126" s="543"/>
      <c r="F126" s="544">
        <f>+D126+E126</f>
        <v>0</v>
      </c>
      <c r="G126" s="543"/>
      <c r="H126" s="543"/>
      <c r="I126" s="544">
        <f>+G126+H126+J126</f>
        <v>0</v>
      </c>
      <c r="J126" s="543"/>
      <c r="K126" s="539">
        <f t="shared" si="29"/>
        <v>0</v>
      </c>
    </row>
    <row r="127" spans="1:11">
      <c r="B127" s="541">
        <v>2122</v>
      </c>
      <c r="C127" s="542" t="s">
        <v>716</v>
      </c>
      <c r="D127" s="543"/>
      <c r="E127" s="543"/>
      <c r="F127" s="544">
        <f>+D127+E127</f>
        <v>0</v>
      </c>
      <c r="G127" s="543"/>
      <c r="H127" s="543"/>
      <c r="I127" s="544">
        <f>+G127+H127+J127</f>
        <v>0</v>
      </c>
      <c r="J127" s="543"/>
      <c r="K127" s="539">
        <f t="shared" si="29"/>
        <v>0</v>
      </c>
    </row>
    <row r="128" spans="1:11">
      <c r="B128" s="536">
        <v>2130</v>
      </c>
      <c r="C128" s="540" t="s">
        <v>717</v>
      </c>
      <c r="D128" s="538">
        <f t="shared" ref="D128:J128" si="50">D129</f>
        <v>0</v>
      </c>
      <c r="E128" s="538">
        <f t="shared" si="50"/>
        <v>0</v>
      </c>
      <c r="F128" s="538">
        <f t="shared" si="50"/>
        <v>0</v>
      </c>
      <c r="G128" s="538">
        <f t="shared" si="50"/>
        <v>0</v>
      </c>
      <c r="H128" s="538">
        <f t="shared" si="50"/>
        <v>0</v>
      </c>
      <c r="I128" s="538">
        <f t="shared" si="50"/>
        <v>0</v>
      </c>
      <c r="J128" s="538">
        <f t="shared" si="50"/>
        <v>0</v>
      </c>
      <c r="K128" s="539">
        <f t="shared" si="29"/>
        <v>0</v>
      </c>
    </row>
    <row r="129" spans="2:11">
      <c r="B129" s="541">
        <v>2131</v>
      </c>
      <c r="C129" s="542" t="s">
        <v>717</v>
      </c>
      <c r="D129" s="543"/>
      <c r="E129" s="543"/>
      <c r="F129" s="544">
        <f>+D129+E129</f>
        <v>0</v>
      </c>
      <c r="G129" s="543"/>
      <c r="H129" s="543"/>
      <c r="I129" s="544">
        <f>+G129+H129+J129</f>
        <v>0</v>
      </c>
      <c r="J129" s="543"/>
      <c r="K129" s="539">
        <f t="shared" si="29"/>
        <v>0</v>
      </c>
    </row>
    <row r="130" spans="2:11" ht="24.75" customHeight="1">
      <c r="B130" s="536">
        <v>2140</v>
      </c>
      <c r="C130" s="540" t="s">
        <v>718</v>
      </c>
      <c r="D130" s="538">
        <f t="shared" ref="D130:J130" si="51">D131</f>
        <v>0</v>
      </c>
      <c r="E130" s="538">
        <f t="shared" si="51"/>
        <v>0</v>
      </c>
      <c r="F130" s="538">
        <f t="shared" si="51"/>
        <v>0</v>
      </c>
      <c r="G130" s="538">
        <f t="shared" si="51"/>
        <v>0</v>
      </c>
      <c r="H130" s="538">
        <f t="shared" si="51"/>
        <v>0</v>
      </c>
      <c r="I130" s="538">
        <f t="shared" si="51"/>
        <v>0</v>
      </c>
      <c r="J130" s="538">
        <f t="shared" si="51"/>
        <v>0</v>
      </c>
      <c r="K130" s="539">
        <f t="shared" si="29"/>
        <v>0</v>
      </c>
    </row>
    <row r="131" spans="2:11">
      <c r="B131" s="541">
        <v>2141</v>
      </c>
      <c r="C131" s="542" t="s">
        <v>719</v>
      </c>
      <c r="D131" s="543"/>
      <c r="E131" s="543"/>
      <c r="F131" s="544">
        <f>+D131+E131</f>
        <v>0</v>
      </c>
      <c r="G131" s="543"/>
      <c r="H131" s="543"/>
      <c r="I131" s="544">
        <f>+G131+H131+J131</f>
        <v>0</v>
      </c>
      <c r="J131" s="543"/>
      <c r="K131" s="539">
        <f t="shared" si="29"/>
        <v>0</v>
      </c>
    </row>
    <row r="132" spans="2:11">
      <c r="B132" s="536">
        <v>2150</v>
      </c>
      <c r="C132" s="540" t="s">
        <v>720</v>
      </c>
      <c r="D132" s="538">
        <f t="shared" ref="D132:J132" si="52">D133</f>
        <v>0</v>
      </c>
      <c r="E132" s="538">
        <f t="shared" si="52"/>
        <v>0</v>
      </c>
      <c r="F132" s="538">
        <f t="shared" si="52"/>
        <v>0</v>
      </c>
      <c r="G132" s="538">
        <f t="shared" si="52"/>
        <v>0</v>
      </c>
      <c r="H132" s="538">
        <f t="shared" si="52"/>
        <v>0</v>
      </c>
      <c r="I132" s="538">
        <f t="shared" si="52"/>
        <v>0</v>
      </c>
      <c r="J132" s="538">
        <f t="shared" si="52"/>
        <v>0</v>
      </c>
      <c r="K132" s="539">
        <f t="shared" si="29"/>
        <v>0</v>
      </c>
    </row>
    <row r="133" spans="2:11">
      <c r="B133" s="541">
        <v>2151</v>
      </c>
      <c r="C133" s="542" t="s">
        <v>721</v>
      </c>
      <c r="D133" s="543"/>
      <c r="E133" s="543"/>
      <c r="F133" s="544">
        <f>+D133+E133</f>
        <v>0</v>
      </c>
      <c r="G133" s="543"/>
      <c r="H133" s="543"/>
      <c r="I133" s="544">
        <f>+G133+H133+J133</f>
        <v>0</v>
      </c>
      <c r="J133" s="543"/>
      <c r="K133" s="539">
        <f t="shared" si="29"/>
        <v>0</v>
      </c>
    </row>
    <row r="134" spans="2:11">
      <c r="B134" s="536">
        <v>2160</v>
      </c>
      <c r="C134" s="540" t="s">
        <v>722</v>
      </c>
      <c r="D134" s="538">
        <f t="shared" ref="D134:J134" si="53">D135</f>
        <v>0</v>
      </c>
      <c r="E134" s="538">
        <f t="shared" si="53"/>
        <v>0</v>
      </c>
      <c r="F134" s="538">
        <f t="shared" si="53"/>
        <v>0</v>
      </c>
      <c r="G134" s="538">
        <f t="shared" si="53"/>
        <v>0</v>
      </c>
      <c r="H134" s="538">
        <f t="shared" si="53"/>
        <v>0</v>
      </c>
      <c r="I134" s="538">
        <f t="shared" si="53"/>
        <v>0</v>
      </c>
      <c r="J134" s="538">
        <f t="shared" si="53"/>
        <v>0</v>
      </c>
      <c r="K134" s="539">
        <f t="shared" si="29"/>
        <v>0</v>
      </c>
    </row>
    <row r="135" spans="2:11">
      <c r="B135" s="541">
        <v>2161</v>
      </c>
      <c r="C135" s="542" t="s">
        <v>723</v>
      </c>
      <c r="D135" s="543"/>
      <c r="E135" s="543"/>
      <c r="F135" s="544">
        <f>+D135+E135</f>
        <v>0</v>
      </c>
      <c r="G135" s="543"/>
      <c r="H135" s="543"/>
      <c r="I135" s="544">
        <f>+G135+H135+J135</f>
        <v>0</v>
      </c>
      <c r="J135" s="543"/>
      <c r="K135" s="539">
        <f t="shared" si="29"/>
        <v>0</v>
      </c>
    </row>
    <row r="136" spans="2:11">
      <c r="B136" s="536">
        <v>2170</v>
      </c>
      <c r="C136" s="540" t="s">
        <v>724</v>
      </c>
      <c r="D136" s="538">
        <f t="shared" ref="D136:J136" si="54">D137</f>
        <v>0</v>
      </c>
      <c r="E136" s="538">
        <f t="shared" si="54"/>
        <v>0</v>
      </c>
      <c r="F136" s="538">
        <f t="shared" si="54"/>
        <v>0</v>
      </c>
      <c r="G136" s="538">
        <f t="shared" si="54"/>
        <v>0</v>
      </c>
      <c r="H136" s="538">
        <f t="shared" si="54"/>
        <v>0</v>
      </c>
      <c r="I136" s="538">
        <f t="shared" si="54"/>
        <v>0</v>
      </c>
      <c r="J136" s="538">
        <f t="shared" si="54"/>
        <v>0</v>
      </c>
      <c r="K136" s="539">
        <f t="shared" si="29"/>
        <v>0</v>
      </c>
    </row>
    <row r="137" spans="2:11">
      <c r="B137" s="541">
        <v>2171</v>
      </c>
      <c r="C137" s="542" t="s">
        <v>725</v>
      </c>
      <c r="D137" s="543"/>
      <c r="E137" s="543"/>
      <c r="F137" s="544">
        <f>+D137+E137</f>
        <v>0</v>
      </c>
      <c r="G137" s="543"/>
      <c r="H137" s="543"/>
      <c r="I137" s="544">
        <f>+G137+H137+J137</f>
        <v>0</v>
      </c>
      <c r="J137" s="543"/>
      <c r="K137" s="539">
        <f t="shared" si="29"/>
        <v>0</v>
      </c>
    </row>
    <row r="138" spans="2:11">
      <c r="B138" s="536">
        <v>2180</v>
      </c>
      <c r="C138" s="540" t="s">
        <v>726</v>
      </c>
      <c r="D138" s="538">
        <f t="shared" ref="D138:J138" si="55">D139</f>
        <v>0</v>
      </c>
      <c r="E138" s="538">
        <f t="shared" si="55"/>
        <v>0</v>
      </c>
      <c r="F138" s="538">
        <f t="shared" si="55"/>
        <v>0</v>
      </c>
      <c r="G138" s="538">
        <f t="shared" si="55"/>
        <v>0</v>
      </c>
      <c r="H138" s="538">
        <f t="shared" si="55"/>
        <v>0</v>
      </c>
      <c r="I138" s="538">
        <f t="shared" si="55"/>
        <v>0</v>
      </c>
      <c r="J138" s="538">
        <f t="shared" si="55"/>
        <v>0</v>
      </c>
      <c r="K138" s="539">
        <f t="shared" si="29"/>
        <v>0</v>
      </c>
    </row>
    <row r="139" spans="2:11">
      <c r="B139" s="541">
        <v>2181</v>
      </c>
      <c r="C139" s="542" t="s">
        <v>727</v>
      </c>
      <c r="D139" s="543"/>
      <c r="E139" s="543"/>
      <c r="F139" s="544">
        <f>+D139+E139</f>
        <v>0</v>
      </c>
      <c r="G139" s="543"/>
      <c r="H139" s="543"/>
      <c r="I139" s="544">
        <f>+G139+H139+J139</f>
        <v>0</v>
      </c>
      <c r="J139" s="543"/>
      <c r="K139" s="539">
        <f t="shared" si="29"/>
        <v>0</v>
      </c>
    </row>
    <row r="140" spans="2:11">
      <c r="B140" s="536">
        <v>2200</v>
      </c>
      <c r="C140" s="548" t="s">
        <v>728</v>
      </c>
      <c r="D140" s="538">
        <f>D141+D143+D146</f>
        <v>0</v>
      </c>
      <c r="E140" s="538">
        <f t="shared" ref="E140:J140" si="56">E141+E143+E146</f>
        <v>0</v>
      </c>
      <c r="F140" s="538">
        <f t="shared" si="56"/>
        <v>0</v>
      </c>
      <c r="G140" s="538">
        <f t="shared" si="56"/>
        <v>0</v>
      </c>
      <c r="H140" s="538">
        <f t="shared" si="56"/>
        <v>0</v>
      </c>
      <c r="I140" s="538">
        <f t="shared" si="56"/>
        <v>0</v>
      </c>
      <c r="J140" s="538">
        <f t="shared" si="56"/>
        <v>0</v>
      </c>
      <c r="K140" s="539">
        <f t="shared" si="29"/>
        <v>0</v>
      </c>
    </row>
    <row r="141" spans="2:11">
      <c r="B141" s="536">
        <v>2210</v>
      </c>
      <c r="C141" s="540" t="s">
        <v>729</v>
      </c>
      <c r="D141" s="538">
        <f t="shared" ref="D141:J141" si="57">D142</f>
        <v>0</v>
      </c>
      <c r="E141" s="538">
        <f t="shared" si="57"/>
        <v>0</v>
      </c>
      <c r="F141" s="538">
        <f t="shared" si="57"/>
        <v>0</v>
      </c>
      <c r="G141" s="538">
        <f t="shared" si="57"/>
        <v>0</v>
      </c>
      <c r="H141" s="538">
        <f t="shared" si="57"/>
        <v>0</v>
      </c>
      <c r="I141" s="538">
        <f t="shared" si="57"/>
        <v>0</v>
      </c>
      <c r="J141" s="538">
        <f t="shared" si="57"/>
        <v>0</v>
      </c>
      <c r="K141" s="539">
        <f t="shared" si="29"/>
        <v>0</v>
      </c>
    </row>
    <row r="142" spans="2:11">
      <c r="B142" s="541">
        <v>2211</v>
      </c>
      <c r="C142" s="542" t="s">
        <v>729</v>
      </c>
      <c r="D142" s="543"/>
      <c r="E142" s="543"/>
      <c r="F142" s="544">
        <f>+D142+E142</f>
        <v>0</v>
      </c>
      <c r="G142" s="543"/>
      <c r="H142" s="543"/>
      <c r="I142" s="544">
        <f>+G142+H142+J142</f>
        <v>0</v>
      </c>
      <c r="J142" s="543"/>
      <c r="K142" s="539">
        <f t="shared" si="29"/>
        <v>0</v>
      </c>
    </row>
    <row r="143" spans="2:11">
      <c r="B143" s="536">
        <v>2220</v>
      </c>
      <c r="C143" s="540" t="s">
        <v>730</v>
      </c>
      <c r="D143" s="538">
        <f t="shared" ref="D143:J143" si="58">D144+D145</f>
        <v>0</v>
      </c>
      <c r="E143" s="538">
        <f t="shared" si="58"/>
        <v>0</v>
      </c>
      <c r="F143" s="538">
        <f t="shared" si="58"/>
        <v>0</v>
      </c>
      <c r="G143" s="538">
        <f t="shared" si="58"/>
        <v>0</v>
      </c>
      <c r="H143" s="538">
        <f t="shared" si="58"/>
        <v>0</v>
      </c>
      <c r="I143" s="538">
        <f t="shared" si="58"/>
        <v>0</v>
      </c>
      <c r="J143" s="538">
        <f t="shared" si="58"/>
        <v>0</v>
      </c>
      <c r="K143" s="539">
        <f t="shared" ref="K143:K206" si="59">F143-I143</f>
        <v>0</v>
      </c>
    </row>
    <row r="144" spans="2:11">
      <c r="B144" s="541">
        <v>2221</v>
      </c>
      <c r="C144" s="542" t="s">
        <v>731</v>
      </c>
      <c r="D144" s="543"/>
      <c r="E144" s="543"/>
      <c r="F144" s="544">
        <f>+D144+E144</f>
        <v>0</v>
      </c>
      <c r="G144" s="543"/>
      <c r="H144" s="543"/>
      <c r="I144" s="544">
        <f>+G144+H144+J144</f>
        <v>0</v>
      </c>
      <c r="J144" s="543"/>
      <c r="K144" s="539">
        <f t="shared" si="59"/>
        <v>0</v>
      </c>
    </row>
    <row r="145" spans="2:11">
      <c r="B145" s="541">
        <v>2222</v>
      </c>
      <c r="C145" s="542" t="s">
        <v>730</v>
      </c>
      <c r="D145" s="543"/>
      <c r="E145" s="543"/>
      <c r="F145" s="544">
        <f>+D145+E145</f>
        <v>0</v>
      </c>
      <c r="G145" s="543"/>
      <c r="H145" s="543"/>
      <c r="I145" s="544">
        <f>+G145+H145+J145</f>
        <v>0</v>
      </c>
      <c r="J145" s="543"/>
      <c r="K145" s="539">
        <f t="shared" si="59"/>
        <v>0</v>
      </c>
    </row>
    <row r="146" spans="2:11">
      <c r="B146" s="536">
        <v>2230</v>
      </c>
      <c r="C146" s="540" t="s">
        <v>732</v>
      </c>
      <c r="D146" s="538">
        <f t="shared" ref="D146:J146" si="60">D147</f>
        <v>0</v>
      </c>
      <c r="E146" s="538">
        <f t="shared" si="60"/>
        <v>0</v>
      </c>
      <c r="F146" s="538">
        <f t="shared" si="60"/>
        <v>0</v>
      </c>
      <c r="G146" s="538">
        <f t="shared" si="60"/>
        <v>0</v>
      </c>
      <c r="H146" s="538">
        <f t="shared" si="60"/>
        <v>0</v>
      </c>
      <c r="I146" s="538">
        <f t="shared" si="60"/>
        <v>0</v>
      </c>
      <c r="J146" s="538">
        <f t="shared" si="60"/>
        <v>0</v>
      </c>
      <c r="K146" s="539">
        <f t="shared" si="59"/>
        <v>0</v>
      </c>
    </row>
    <row r="147" spans="2:11">
      <c r="B147" s="541">
        <v>2231</v>
      </c>
      <c r="C147" s="542" t="s">
        <v>732</v>
      </c>
      <c r="D147" s="543"/>
      <c r="E147" s="543"/>
      <c r="F147" s="544">
        <f>+D147+E147</f>
        <v>0</v>
      </c>
      <c r="G147" s="543"/>
      <c r="H147" s="543"/>
      <c r="I147" s="544">
        <f>+G147+H147+J147</f>
        <v>0</v>
      </c>
      <c r="J147" s="543"/>
      <c r="K147" s="539">
        <f t="shared" si="59"/>
        <v>0</v>
      </c>
    </row>
    <row r="148" spans="2:11" ht="13.5" customHeight="1">
      <c r="B148" s="536">
        <v>2300</v>
      </c>
      <c r="C148" s="548" t="s">
        <v>733</v>
      </c>
      <c r="D148" s="538">
        <f t="shared" ref="D148:J148" si="61">D149+D151+D153+D155+D157+D159+D161+D163+D165</f>
        <v>0</v>
      </c>
      <c r="E148" s="538">
        <f t="shared" si="61"/>
        <v>0</v>
      </c>
      <c r="F148" s="538">
        <f t="shared" si="61"/>
        <v>0</v>
      </c>
      <c r="G148" s="538">
        <f t="shared" si="61"/>
        <v>0</v>
      </c>
      <c r="H148" s="538">
        <f t="shared" si="61"/>
        <v>0</v>
      </c>
      <c r="I148" s="538">
        <f t="shared" si="61"/>
        <v>0</v>
      </c>
      <c r="J148" s="538">
        <f t="shared" si="61"/>
        <v>0</v>
      </c>
      <c r="K148" s="539">
        <f t="shared" si="59"/>
        <v>0</v>
      </c>
    </row>
    <row r="149" spans="2:11" ht="27" customHeight="1">
      <c r="B149" s="536">
        <v>2310</v>
      </c>
      <c r="C149" s="540" t="s">
        <v>734</v>
      </c>
      <c r="D149" s="538">
        <f t="shared" ref="D149:J149" si="62">D150</f>
        <v>0</v>
      </c>
      <c r="E149" s="538">
        <f t="shared" si="62"/>
        <v>0</v>
      </c>
      <c r="F149" s="538">
        <f t="shared" si="62"/>
        <v>0</v>
      </c>
      <c r="G149" s="538">
        <f t="shared" si="62"/>
        <v>0</v>
      </c>
      <c r="H149" s="538">
        <f t="shared" si="62"/>
        <v>0</v>
      </c>
      <c r="I149" s="538">
        <f t="shared" si="62"/>
        <v>0</v>
      </c>
      <c r="J149" s="538">
        <f t="shared" si="62"/>
        <v>0</v>
      </c>
      <c r="K149" s="539">
        <f t="shared" si="59"/>
        <v>0</v>
      </c>
    </row>
    <row r="150" spans="2:11">
      <c r="B150" s="541">
        <v>2311</v>
      </c>
      <c r="C150" s="542" t="s">
        <v>735</v>
      </c>
      <c r="D150" s="543"/>
      <c r="E150" s="543"/>
      <c r="F150" s="544">
        <f>+D150+E150</f>
        <v>0</v>
      </c>
      <c r="G150" s="543"/>
      <c r="H150" s="543"/>
      <c r="I150" s="544">
        <f>+G150+H150+J150</f>
        <v>0</v>
      </c>
      <c r="J150" s="543"/>
      <c r="K150" s="539">
        <f t="shared" si="59"/>
        <v>0</v>
      </c>
    </row>
    <row r="151" spans="2:11">
      <c r="B151" s="536">
        <v>2320</v>
      </c>
      <c r="C151" s="540" t="s">
        <v>736</v>
      </c>
      <c r="D151" s="538">
        <f>D152</f>
        <v>0</v>
      </c>
      <c r="E151" s="538">
        <f t="shared" ref="E151:J151" si="63">E152</f>
        <v>0</v>
      </c>
      <c r="F151" s="538">
        <f t="shared" si="63"/>
        <v>0</v>
      </c>
      <c r="G151" s="538">
        <f t="shared" si="63"/>
        <v>0</v>
      </c>
      <c r="H151" s="538">
        <f t="shared" si="63"/>
        <v>0</v>
      </c>
      <c r="I151" s="538">
        <f t="shared" si="63"/>
        <v>0</v>
      </c>
      <c r="J151" s="538">
        <f t="shared" si="63"/>
        <v>0</v>
      </c>
      <c r="K151" s="539">
        <f t="shared" si="59"/>
        <v>0</v>
      </c>
    </row>
    <row r="152" spans="2:11">
      <c r="B152" s="541">
        <v>2321</v>
      </c>
      <c r="C152" s="542" t="s">
        <v>737</v>
      </c>
      <c r="D152" s="543"/>
      <c r="E152" s="543"/>
      <c r="F152" s="544">
        <f>+D152+E152</f>
        <v>0</v>
      </c>
      <c r="G152" s="543"/>
      <c r="H152" s="543"/>
      <c r="I152" s="544">
        <f>+G152+H152+J152</f>
        <v>0</v>
      </c>
      <c r="J152" s="543"/>
      <c r="K152" s="539">
        <f t="shared" si="59"/>
        <v>0</v>
      </c>
    </row>
    <row r="153" spans="2:11" ht="13.5" customHeight="1">
      <c r="B153" s="536">
        <v>2330</v>
      </c>
      <c r="C153" s="540" t="s">
        <v>738</v>
      </c>
      <c r="D153" s="538">
        <f t="shared" ref="D153:J153" si="64">D154</f>
        <v>0</v>
      </c>
      <c r="E153" s="538">
        <f t="shared" si="64"/>
        <v>0</v>
      </c>
      <c r="F153" s="538">
        <f t="shared" si="64"/>
        <v>0</v>
      </c>
      <c r="G153" s="538">
        <f t="shared" si="64"/>
        <v>0</v>
      </c>
      <c r="H153" s="538">
        <f t="shared" si="64"/>
        <v>0</v>
      </c>
      <c r="I153" s="538">
        <f t="shared" si="64"/>
        <v>0</v>
      </c>
      <c r="J153" s="538">
        <f t="shared" si="64"/>
        <v>0</v>
      </c>
      <c r="K153" s="539">
        <f t="shared" si="59"/>
        <v>0</v>
      </c>
    </row>
    <row r="154" spans="2:11">
      <c r="B154" s="541">
        <v>2331</v>
      </c>
      <c r="C154" s="542" t="s">
        <v>738</v>
      </c>
      <c r="D154" s="543"/>
      <c r="E154" s="543"/>
      <c r="F154" s="544">
        <f>+D154+E154</f>
        <v>0</v>
      </c>
      <c r="G154" s="543"/>
      <c r="H154" s="543"/>
      <c r="I154" s="544">
        <f>+G154+H154+J154</f>
        <v>0</v>
      </c>
      <c r="J154" s="543"/>
      <c r="K154" s="539">
        <f t="shared" si="59"/>
        <v>0</v>
      </c>
    </row>
    <row r="155" spans="2:11" ht="24.75" customHeight="1">
      <c r="B155" s="536">
        <v>2340</v>
      </c>
      <c r="C155" s="540" t="s">
        <v>739</v>
      </c>
      <c r="D155" s="538">
        <f t="shared" ref="D155:J155" si="65">D156</f>
        <v>0</v>
      </c>
      <c r="E155" s="538">
        <f t="shared" si="65"/>
        <v>0</v>
      </c>
      <c r="F155" s="538">
        <f t="shared" si="65"/>
        <v>0</v>
      </c>
      <c r="G155" s="538">
        <f t="shared" si="65"/>
        <v>0</v>
      </c>
      <c r="H155" s="538">
        <f t="shared" si="65"/>
        <v>0</v>
      </c>
      <c r="I155" s="538">
        <f t="shared" si="65"/>
        <v>0</v>
      </c>
      <c r="J155" s="538">
        <f t="shared" si="65"/>
        <v>0</v>
      </c>
      <c r="K155" s="539">
        <f t="shared" si="59"/>
        <v>0</v>
      </c>
    </row>
    <row r="156" spans="2:11" ht="24.75" customHeight="1">
      <c r="B156" s="541">
        <v>2341</v>
      </c>
      <c r="C156" s="542" t="s">
        <v>739</v>
      </c>
      <c r="D156" s="543"/>
      <c r="E156" s="543"/>
      <c r="F156" s="544">
        <f>+D156+E156</f>
        <v>0</v>
      </c>
      <c r="G156" s="543"/>
      <c r="H156" s="543"/>
      <c r="I156" s="544">
        <f>+G156+H156+J156</f>
        <v>0</v>
      </c>
      <c r="J156" s="543"/>
      <c r="K156" s="539">
        <f t="shared" si="59"/>
        <v>0</v>
      </c>
    </row>
    <row r="157" spans="2:11" ht="24" customHeight="1">
      <c r="B157" s="536">
        <v>2350</v>
      </c>
      <c r="C157" s="540" t="s">
        <v>740</v>
      </c>
      <c r="D157" s="538">
        <f t="shared" ref="D157:J157" si="66">D158</f>
        <v>0</v>
      </c>
      <c r="E157" s="538">
        <f t="shared" si="66"/>
        <v>0</v>
      </c>
      <c r="F157" s="538">
        <f t="shared" si="66"/>
        <v>0</v>
      </c>
      <c r="G157" s="538">
        <f t="shared" si="66"/>
        <v>0</v>
      </c>
      <c r="H157" s="538">
        <f t="shared" si="66"/>
        <v>0</v>
      </c>
      <c r="I157" s="538">
        <f t="shared" si="66"/>
        <v>0</v>
      </c>
      <c r="J157" s="538">
        <f t="shared" si="66"/>
        <v>0</v>
      </c>
      <c r="K157" s="539">
        <f t="shared" si="59"/>
        <v>0</v>
      </c>
    </row>
    <row r="158" spans="2:11">
      <c r="B158" s="541">
        <v>2351</v>
      </c>
      <c r="C158" s="542" t="s">
        <v>740</v>
      </c>
      <c r="D158" s="543"/>
      <c r="E158" s="543"/>
      <c r="F158" s="544">
        <f>+D158+E158</f>
        <v>0</v>
      </c>
      <c r="G158" s="543"/>
      <c r="H158" s="543"/>
      <c r="I158" s="544">
        <f>+G158+H158+J158</f>
        <v>0</v>
      </c>
      <c r="J158" s="543"/>
      <c r="K158" s="539">
        <f t="shared" si="59"/>
        <v>0</v>
      </c>
    </row>
    <row r="159" spans="2:11" ht="25.5" customHeight="1">
      <c r="B159" s="536">
        <v>2360</v>
      </c>
      <c r="C159" s="540" t="s">
        <v>741</v>
      </c>
      <c r="D159" s="538">
        <f t="shared" ref="D159:J159" si="67">D160</f>
        <v>0</v>
      </c>
      <c r="E159" s="538">
        <f t="shared" si="67"/>
        <v>0</v>
      </c>
      <c r="F159" s="538">
        <f t="shared" si="67"/>
        <v>0</v>
      </c>
      <c r="G159" s="538">
        <f t="shared" si="67"/>
        <v>0</v>
      </c>
      <c r="H159" s="538">
        <f t="shared" si="67"/>
        <v>0</v>
      </c>
      <c r="I159" s="538">
        <f t="shared" si="67"/>
        <v>0</v>
      </c>
      <c r="J159" s="538">
        <f t="shared" si="67"/>
        <v>0</v>
      </c>
      <c r="K159" s="539">
        <f t="shared" si="59"/>
        <v>0</v>
      </c>
    </row>
    <row r="160" spans="2:11" ht="27" customHeight="1">
      <c r="B160" s="541">
        <v>2361</v>
      </c>
      <c r="C160" s="542" t="s">
        <v>741</v>
      </c>
      <c r="D160" s="543"/>
      <c r="E160" s="543"/>
      <c r="F160" s="544">
        <f>+D160+E160</f>
        <v>0</v>
      </c>
      <c r="G160" s="543"/>
      <c r="H160" s="543"/>
      <c r="I160" s="544">
        <f>+G160+H160+J160</f>
        <v>0</v>
      </c>
      <c r="J160" s="543"/>
      <c r="K160" s="539">
        <f t="shared" si="59"/>
        <v>0</v>
      </c>
    </row>
    <row r="161" spans="2:13" ht="13.5" customHeight="1">
      <c r="B161" s="536">
        <v>2370</v>
      </c>
      <c r="C161" s="540" t="s">
        <v>742</v>
      </c>
      <c r="D161" s="538">
        <f t="shared" ref="D161:J161" si="68">D162</f>
        <v>0</v>
      </c>
      <c r="E161" s="538">
        <f t="shared" si="68"/>
        <v>0</v>
      </c>
      <c r="F161" s="538">
        <f t="shared" si="68"/>
        <v>0</v>
      </c>
      <c r="G161" s="538">
        <f t="shared" si="68"/>
        <v>0</v>
      </c>
      <c r="H161" s="538">
        <f t="shared" si="68"/>
        <v>0</v>
      </c>
      <c r="I161" s="538">
        <f t="shared" si="68"/>
        <v>0</v>
      </c>
      <c r="J161" s="538">
        <f t="shared" si="68"/>
        <v>0</v>
      </c>
      <c r="K161" s="539">
        <f t="shared" si="59"/>
        <v>0</v>
      </c>
    </row>
    <row r="162" spans="2:13">
      <c r="B162" s="541">
        <v>2371</v>
      </c>
      <c r="C162" s="542" t="s">
        <v>742</v>
      </c>
      <c r="D162" s="543"/>
      <c r="E162" s="543"/>
      <c r="F162" s="544">
        <f>+D162+E162</f>
        <v>0</v>
      </c>
      <c r="G162" s="543"/>
      <c r="H162" s="543"/>
      <c r="I162" s="544">
        <f>+G162+H162+J162</f>
        <v>0</v>
      </c>
      <c r="J162" s="543"/>
      <c r="K162" s="539">
        <f t="shared" si="59"/>
        <v>0</v>
      </c>
    </row>
    <row r="163" spans="2:13">
      <c r="B163" s="536">
        <v>2380</v>
      </c>
      <c r="C163" s="540" t="s">
        <v>743</v>
      </c>
      <c r="D163" s="538">
        <f t="shared" ref="D163:J163" si="69">D164</f>
        <v>0</v>
      </c>
      <c r="E163" s="538">
        <f t="shared" si="69"/>
        <v>0</v>
      </c>
      <c r="F163" s="538">
        <f t="shared" si="69"/>
        <v>0</v>
      </c>
      <c r="G163" s="538">
        <f t="shared" si="69"/>
        <v>0</v>
      </c>
      <c r="H163" s="538">
        <f t="shared" si="69"/>
        <v>0</v>
      </c>
      <c r="I163" s="538">
        <f t="shared" si="69"/>
        <v>0</v>
      </c>
      <c r="J163" s="538">
        <f t="shared" si="69"/>
        <v>0</v>
      </c>
      <c r="K163" s="539">
        <f t="shared" si="59"/>
        <v>0</v>
      </c>
    </row>
    <row r="164" spans="2:13">
      <c r="B164" s="541">
        <v>2381</v>
      </c>
      <c r="C164" s="542" t="s">
        <v>744</v>
      </c>
      <c r="D164" s="543"/>
      <c r="E164" s="543"/>
      <c r="F164" s="544">
        <f>+D164+E164</f>
        <v>0</v>
      </c>
      <c r="G164" s="543"/>
      <c r="H164" s="543"/>
      <c r="I164" s="544">
        <f>+G164+H164+J164</f>
        <v>0</v>
      </c>
      <c r="J164" s="543"/>
      <c r="K164" s="539">
        <f t="shared" si="59"/>
        <v>0</v>
      </c>
    </row>
    <row r="165" spans="2:13">
      <c r="B165" s="536">
        <v>2390</v>
      </c>
      <c r="C165" s="540" t="s">
        <v>745</v>
      </c>
      <c r="D165" s="538">
        <f t="shared" ref="D165:J165" si="70">D166</f>
        <v>0</v>
      </c>
      <c r="E165" s="538">
        <f t="shared" si="70"/>
        <v>0</v>
      </c>
      <c r="F165" s="538">
        <f t="shared" si="70"/>
        <v>0</v>
      </c>
      <c r="G165" s="538">
        <f t="shared" si="70"/>
        <v>0</v>
      </c>
      <c r="H165" s="538">
        <f t="shared" si="70"/>
        <v>0</v>
      </c>
      <c r="I165" s="538">
        <f t="shared" si="70"/>
        <v>0</v>
      </c>
      <c r="J165" s="538">
        <f t="shared" si="70"/>
        <v>0</v>
      </c>
      <c r="K165" s="539">
        <f t="shared" si="59"/>
        <v>0</v>
      </c>
    </row>
    <row r="166" spans="2:13">
      <c r="B166" s="541">
        <v>2391</v>
      </c>
      <c r="C166" s="542" t="s">
        <v>745</v>
      </c>
      <c r="D166" s="543"/>
      <c r="E166" s="543"/>
      <c r="F166" s="544">
        <f>+D166+E166</f>
        <v>0</v>
      </c>
      <c r="G166" s="543"/>
      <c r="H166" s="543"/>
      <c r="I166" s="544">
        <f>+G166+H166+J166</f>
        <v>0</v>
      </c>
      <c r="J166" s="543"/>
      <c r="K166" s="539">
        <f t="shared" si="59"/>
        <v>0</v>
      </c>
    </row>
    <row r="167" spans="2:13">
      <c r="B167" s="536">
        <v>2400</v>
      </c>
      <c r="C167" s="548" t="s">
        <v>746</v>
      </c>
      <c r="D167" s="538">
        <f>D168+D170+D172+D174+D176+D178+D180+D182+D186</f>
        <v>0</v>
      </c>
      <c r="E167" s="538">
        <f t="shared" ref="E167:J167" si="71">E168+E170+E172+E174+E176+E178+E180+E182+E186</f>
        <v>0</v>
      </c>
      <c r="F167" s="538">
        <f t="shared" si="71"/>
        <v>0</v>
      </c>
      <c r="G167" s="538">
        <f t="shared" si="71"/>
        <v>0</v>
      </c>
      <c r="H167" s="538">
        <f t="shared" si="71"/>
        <v>0</v>
      </c>
      <c r="I167" s="538">
        <f t="shared" si="71"/>
        <v>0</v>
      </c>
      <c r="J167" s="538">
        <f t="shared" si="71"/>
        <v>0</v>
      </c>
      <c r="K167" s="539">
        <f t="shared" si="59"/>
        <v>0</v>
      </c>
    </row>
    <row r="168" spans="2:13">
      <c r="B168" s="536">
        <v>2410</v>
      </c>
      <c r="C168" s="540" t="s">
        <v>747</v>
      </c>
      <c r="D168" s="538">
        <f t="shared" ref="D168:J168" si="72">D169</f>
        <v>0</v>
      </c>
      <c r="E168" s="538">
        <f t="shared" si="72"/>
        <v>0</v>
      </c>
      <c r="F168" s="538">
        <f t="shared" si="72"/>
        <v>0</v>
      </c>
      <c r="G168" s="538">
        <f t="shared" si="72"/>
        <v>0</v>
      </c>
      <c r="H168" s="538">
        <f t="shared" si="72"/>
        <v>0</v>
      </c>
      <c r="I168" s="538">
        <f t="shared" si="72"/>
        <v>0</v>
      </c>
      <c r="J168" s="538">
        <f t="shared" si="72"/>
        <v>0</v>
      </c>
      <c r="K168" s="539">
        <f t="shared" si="59"/>
        <v>0</v>
      </c>
    </row>
    <row r="169" spans="2:13">
      <c r="B169" s="541">
        <v>2411</v>
      </c>
      <c r="C169" s="542" t="s">
        <v>747</v>
      </c>
      <c r="D169" s="543"/>
      <c r="E169" s="543"/>
      <c r="F169" s="544">
        <f>+D169+E169</f>
        <v>0</v>
      </c>
      <c r="G169" s="543"/>
      <c r="H169" s="543"/>
      <c r="I169" s="544">
        <f>+G169+H169+J169</f>
        <v>0</v>
      </c>
      <c r="J169" s="543"/>
      <c r="K169" s="539">
        <f t="shared" si="59"/>
        <v>0</v>
      </c>
    </row>
    <row r="170" spans="2:13">
      <c r="B170" s="536">
        <v>2420</v>
      </c>
      <c r="C170" s="540" t="s">
        <v>748</v>
      </c>
      <c r="D170" s="538">
        <f t="shared" ref="D170:J170" si="73">D171</f>
        <v>0</v>
      </c>
      <c r="E170" s="538">
        <f t="shared" si="73"/>
        <v>0</v>
      </c>
      <c r="F170" s="538">
        <f t="shared" si="73"/>
        <v>0</v>
      </c>
      <c r="G170" s="538">
        <f t="shared" si="73"/>
        <v>0</v>
      </c>
      <c r="H170" s="538">
        <f t="shared" si="73"/>
        <v>0</v>
      </c>
      <c r="I170" s="538">
        <f t="shared" si="73"/>
        <v>0</v>
      </c>
      <c r="J170" s="538">
        <f t="shared" si="73"/>
        <v>0</v>
      </c>
      <c r="K170" s="539">
        <f t="shared" si="59"/>
        <v>0</v>
      </c>
    </row>
    <row r="171" spans="2:13">
      <c r="B171" s="541">
        <v>2421</v>
      </c>
      <c r="C171" s="542" t="s">
        <v>748</v>
      </c>
      <c r="D171" s="543"/>
      <c r="E171" s="543"/>
      <c r="F171" s="544">
        <f>+D171+E171</f>
        <v>0</v>
      </c>
      <c r="G171" s="543"/>
      <c r="H171" s="543"/>
      <c r="I171" s="544">
        <f>+G171+H171+J171</f>
        <v>0</v>
      </c>
      <c r="J171" s="543"/>
      <c r="K171" s="539">
        <f t="shared" si="59"/>
        <v>0</v>
      </c>
    </row>
    <row r="172" spans="2:13">
      <c r="B172" s="536">
        <v>2430</v>
      </c>
      <c r="C172" s="540" t="s">
        <v>749</v>
      </c>
      <c r="D172" s="538">
        <f t="shared" ref="D172:J172" si="74">D173</f>
        <v>0</v>
      </c>
      <c r="E172" s="538">
        <f t="shared" si="74"/>
        <v>0</v>
      </c>
      <c r="F172" s="538">
        <f t="shared" si="74"/>
        <v>0</v>
      </c>
      <c r="G172" s="538">
        <f t="shared" si="74"/>
        <v>0</v>
      </c>
      <c r="H172" s="538">
        <f t="shared" si="74"/>
        <v>0</v>
      </c>
      <c r="I172" s="538">
        <f t="shared" si="74"/>
        <v>0</v>
      </c>
      <c r="J172" s="538">
        <f t="shared" si="74"/>
        <v>0</v>
      </c>
      <c r="K172" s="539">
        <f t="shared" si="59"/>
        <v>0</v>
      </c>
    </row>
    <row r="173" spans="2:13">
      <c r="B173" s="541">
        <v>2431</v>
      </c>
      <c r="C173" s="542" t="s">
        <v>749</v>
      </c>
      <c r="D173" s="543"/>
      <c r="E173" s="543"/>
      <c r="F173" s="544">
        <f>+D173+E173</f>
        <v>0</v>
      </c>
      <c r="G173" s="543"/>
      <c r="H173" s="543"/>
      <c r="I173" s="544">
        <f>+G173+H173+J173</f>
        <v>0</v>
      </c>
      <c r="J173" s="543"/>
      <c r="K173" s="539">
        <f t="shared" si="59"/>
        <v>0</v>
      </c>
    </row>
    <row r="174" spans="2:13">
      <c r="B174" s="536">
        <v>2440</v>
      </c>
      <c r="C174" s="540" t="s">
        <v>750</v>
      </c>
      <c r="D174" s="538">
        <f t="shared" ref="D174:J174" si="75">D175</f>
        <v>0</v>
      </c>
      <c r="E174" s="538">
        <f t="shared" si="75"/>
        <v>0</v>
      </c>
      <c r="F174" s="538">
        <f t="shared" si="75"/>
        <v>0</v>
      </c>
      <c r="G174" s="538">
        <f t="shared" si="75"/>
        <v>0</v>
      </c>
      <c r="H174" s="538">
        <f t="shared" si="75"/>
        <v>0</v>
      </c>
      <c r="I174" s="538">
        <f t="shared" si="75"/>
        <v>0</v>
      </c>
      <c r="J174" s="538">
        <f t="shared" si="75"/>
        <v>0</v>
      </c>
      <c r="K174" s="539">
        <f t="shared" si="59"/>
        <v>0</v>
      </c>
      <c r="M174" s="549"/>
    </row>
    <row r="175" spans="2:13">
      <c r="B175" s="541">
        <v>2441</v>
      </c>
      <c r="C175" s="542" t="s">
        <v>750</v>
      </c>
      <c r="D175" s="543"/>
      <c r="E175" s="543"/>
      <c r="F175" s="544">
        <f>+D175+E175</f>
        <v>0</v>
      </c>
      <c r="G175" s="543"/>
      <c r="H175" s="543"/>
      <c r="I175" s="544">
        <f>+G175+H175+J175</f>
        <v>0</v>
      </c>
      <c r="J175" s="543"/>
      <c r="K175" s="539">
        <f t="shared" si="59"/>
        <v>0</v>
      </c>
    </row>
    <row r="176" spans="2:13">
      <c r="B176" s="536">
        <v>2450</v>
      </c>
      <c r="C176" s="540" t="s">
        <v>751</v>
      </c>
      <c r="D176" s="538">
        <f t="shared" ref="D176:J176" si="76">D177</f>
        <v>0</v>
      </c>
      <c r="E176" s="538">
        <f t="shared" si="76"/>
        <v>0</v>
      </c>
      <c r="F176" s="538">
        <f t="shared" si="76"/>
        <v>0</v>
      </c>
      <c r="G176" s="538">
        <f t="shared" si="76"/>
        <v>0</v>
      </c>
      <c r="H176" s="538">
        <f t="shared" si="76"/>
        <v>0</v>
      </c>
      <c r="I176" s="538">
        <f t="shared" si="76"/>
        <v>0</v>
      </c>
      <c r="J176" s="538">
        <f t="shared" si="76"/>
        <v>0</v>
      </c>
      <c r="K176" s="539">
        <f t="shared" si="59"/>
        <v>0</v>
      </c>
    </row>
    <row r="177" spans="2:11">
      <c r="B177" s="541">
        <v>2451</v>
      </c>
      <c r="C177" s="542" t="s">
        <v>751</v>
      </c>
      <c r="D177" s="543"/>
      <c r="E177" s="543"/>
      <c r="F177" s="544">
        <f>+D177+E177</f>
        <v>0</v>
      </c>
      <c r="G177" s="543"/>
      <c r="H177" s="543"/>
      <c r="I177" s="544">
        <f>+G177+H177+J177</f>
        <v>0</v>
      </c>
      <c r="J177" s="543"/>
      <c r="K177" s="539">
        <f t="shared" si="59"/>
        <v>0</v>
      </c>
    </row>
    <row r="178" spans="2:11">
      <c r="B178" s="536">
        <v>2460</v>
      </c>
      <c r="C178" s="540" t="s">
        <v>752</v>
      </c>
      <c r="D178" s="538">
        <f t="shared" ref="D178:J178" si="77">D179</f>
        <v>0</v>
      </c>
      <c r="E178" s="538">
        <f t="shared" si="77"/>
        <v>0</v>
      </c>
      <c r="F178" s="538">
        <f t="shared" si="77"/>
        <v>0</v>
      </c>
      <c r="G178" s="538">
        <f t="shared" si="77"/>
        <v>0</v>
      </c>
      <c r="H178" s="538">
        <f t="shared" si="77"/>
        <v>0</v>
      </c>
      <c r="I178" s="538">
        <f t="shared" si="77"/>
        <v>0</v>
      </c>
      <c r="J178" s="538">
        <f t="shared" si="77"/>
        <v>0</v>
      </c>
      <c r="K178" s="539">
        <f t="shared" si="59"/>
        <v>0</v>
      </c>
    </row>
    <row r="179" spans="2:11">
      <c r="B179" s="541">
        <v>2461</v>
      </c>
      <c r="C179" s="542" t="s">
        <v>752</v>
      </c>
      <c r="D179" s="543"/>
      <c r="E179" s="543"/>
      <c r="F179" s="544">
        <f>+D179+E179</f>
        <v>0</v>
      </c>
      <c r="G179" s="543"/>
      <c r="H179" s="543"/>
      <c r="I179" s="544">
        <f>+G179+H179+J179</f>
        <v>0</v>
      </c>
      <c r="J179" s="543"/>
      <c r="K179" s="539">
        <f t="shared" si="59"/>
        <v>0</v>
      </c>
    </row>
    <row r="180" spans="2:11">
      <c r="B180" s="536">
        <v>2470</v>
      </c>
      <c r="C180" s="540" t="s">
        <v>753</v>
      </c>
      <c r="D180" s="538">
        <f t="shared" ref="D180:J180" si="78">D181</f>
        <v>0</v>
      </c>
      <c r="E180" s="538">
        <f t="shared" si="78"/>
        <v>0</v>
      </c>
      <c r="F180" s="538">
        <f t="shared" si="78"/>
        <v>0</v>
      </c>
      <c r="G180" s="538">
        <f t="shared" si="78"/>
        <v>0</v>
      </c>
      <c r="H180" s="538">
        <f t="shared" si="78"/>
        <v>0</v>
      </c>
      <c r="I180" s="538">
        <f t="shared" si="78"/>
        <v>0</v>
      </c>
      <c r="J180" s="538">
        <f t="shared" si="78"/>
        <v>0</v>
      </c>
      <c r="K180" s="539">
        <f t="shared" si="59"/>
        <v>0</v>
      </c>
    </row>
    <row r="181" spans="2:11">
      <c r="B181" s="541">
        <v>2471</v>
      </c>
      <c r="C181" s="542" t="s">
        <v>753</v>
      </c>
      <c r="D181" s="543"/>
      <c r="E181" s="543"/>
      <c r="F181" s="544">
        <f>+D181+E181</f>
        <v>0</v>
      </c>
      <c r="G181" s="543"/>
      <c r="H181" s="543"/>
      <c r="I181" s="544">
        <f>+G181+H181+J181</f>
        <v>0</v>
      </c>
      <c r="J181" s="543"/>
      <c r="K181" s="539">
        <f t="shared" si="59"/>
        <v>0</v>
      </c>
    </row>
    <row r="182" spans="2:11">
      <c r="B182" s="536">
        <v>2480</v>
      </c>
      <c r="C182" s="540" t="s">
        <v>754</v>
      </c>
      <c r="D182" s="538">
        <f t="shared" ref="D182:J182" si="79">D183+D184+D185</f>
        <v>0</v>
      </c>
      <c r="E182" s="538">
        <f t="shared" si="79"/>
        <v>0</v>
      </c>
      <c r="F182" s="538">
        <f t="shared" si="79"/>
        <v>0</v>
      </c>
      <c r="G182" s="538">
        <f t="shared" si="79"/>
        <v>0</v>
      </c>
      <c r="H182" s="538">
        <f t="shared" si="79"/>
        <v>0</v>
      </c>
      <c r="I182" s="538">
        <f t="shared" si="79"/>
        <v>0</v>
      </c>
      <c r="J182" s="538">
        <f t="shared" si="79"/>
        <v>0</v>
      </c>
      <c r="K182" s="539">
        <f t="shared" si="59"/>
        <v>0</v>
      </c>
    </row>
    <row r="183" spans="2:11">
      <c r="B183" s="541">
        <v>2481</v>
      </c>
      <c r="C183" s="542" t="s">
        <v>754</v>
      </c>
      <c r="D183" s="543"/>
      <c r="E183" s="543"/>
      <c r="F183" s="544">
        <f>+D183+E183</f>
        <v>0</v>
      </c>
      <c r="G183" s="543"/>
      <c r="H183" s="543"/>
      <c r="I183" s="544">
        <f>+G183+H183+J183</f>
        <v>0</v>
      </c>
      <c r="J183" s="543"/>
      <c r="K183" s="539">
        <f t="shared" si="59"/>
        <v>0</v>
      </c>
    </row>
    <row r="184" spans="2:11">
      <c r="B184" s="541">
        <v>2482</v>
      </c>
      <c r="C184" s="542" t="s">
        <v>755</v>
      </c>
      <c r="D184" s="543"/>
      <c r="E184" s="543"/>
      <c r="F184" s="544">
        <f>+D184+E184</f>
        <v>0</v>
      </c>
      <c r="G184" s="543"/>
      <c r="H184" s="543"/>
      <c r="I184" s="544">
        <f>+G184+H184+J184</f>
        <v>0</v>
      </c>
      <c r="J184" s="543"/>
      <c r="K184" s="539">
        <f t="shared" si="59"/>
        <v>0</v>
      </c>
    </row>
    <row r="185" spans="2:11">
      <c r="B185" s="541">
        <v>2483</v>
      </c>
      <c r="C185" s="542" t="s">
        <v>756</v>
      </c>
      <c r="D185" s="543"/>
      <c r="E185" s="543"/>
      <c r="F185" s="544">
        <f>+D185+E185</f>
        <v>0</v>
      </c>
      <c r="G185" s="543"/>
      <c r="H185" s="543"/>
      <c r="I185" s="544">
        <f>+G185+H185+J185</f>
        <v>0</v>
      </c>
      <c r="J185" s="543"/>
      <c r="K185" s="539">
        <f t="shared" si="59"/>
        <v>0</v>
      </c>
    </row>
    <row r="186" spans="2:11">
      <c r="B186" s="536">
        <v>2490</v>
      </c>
      <c r="C186" s="540" t="s">
        <v>757</v>
      </c>
      <c r="D186" s="538">
        <f>SUM(D187:D188)</f>
        <v>0</v>
      </c>
      <c r="E186" s="538">
        <f t="shared" ref="E186:J186" si="80">SUM(E187:E188)</f>
        <v>0</v>
      </c>
      <c r="F186" s="538">
        <f t="shared" si="80"/>
        <v>0</v>
      </c>
      <c r="G186" s="538">
        <f t="shared" si="80"/>
        <v>0</v>
      </c>
      <c r="H186" s="538">
        <f t="shared" si="80"/>
        <v>0</v>
      </c>
      <c r="I186" s="538">
        <f t="shared" si="80"/>
        <v>0</v>
      </c>
      <c r="J186" s="538">
        <f t="shared" si="80"/>
        <v>0</v>
      </c>
      <c r="K186" s="539">
        <f t="shared" si="59"/>
        <v>0</v>
      </c>
    </row>
    <row r="187" spans="2:11">
      <c r="B187" s="541">
        <v>2491</v>
      </c>
      <c r="C187" s="542" t="s">
        <v>758</v>
      </c>
      <c r="D187" s="543"/>
      <c r="E187" s="543"/>
      <c r="F187" s="544">
        <f>+D187+E187</f>
        <v>0</v>
      </c>
      <c r="G187" s="543"/>
      <c r="H187" s="543"/>
      <c r="I187" s="544">
        <f>+G187+H187+J187</f>
        <v>0</v>
      </c>
      <c r="J187" s="543"/>
      <c r="K187" s="539">
        <f t="shared" si="59"/>
        <v>0</v>
      </c>
    </row>
    <row r="188" spans="2:11">
      <c r="B188" s="541">
        <v>2492</v>
      </c>
      <c r="C188" s="542" t="s">
        <v>759</v>
      </c>
      <c r="D188" s="543"/>
      <c r="E188" s="543"/>
      <c r="F188" s="544">
        <f>+D188+E188</f>
        <v>0</v>
      </c>
      <c r="G188" s="543"/>
      <c r="H188" s="543"/>
      <c r="I188" s="544">
        <f>+G188+H188+J188</f>
        <v>0</v>
      </c>
      <c r="J188" s="543"/>
      <c r="K188" s="539">
        <f t="shared" si="59"/>
        <v>0</v>
      </c>
    </row>
    <row r="189" spans="2:11">
      <c r="B189" s="536">
        <v>2500</v>
      </c>
      <c r="C189" s="548" t="s">
        <v>760</v>
      </c>
      <c r="D189" s="538">
        <f>D190+D192+D194+D196+D198+D200+D202</f>
        <v>0</v>
      </c>
      <c r="E189" s="538">
        <f t="shared" ref="E189:J189" si="81">E190+E192+E194+E196+E198+E200+E202</f>
        <v>0</v>
      </c>
      <c r="F189" s="538">
        <f t="shared" si="81"/>
        <v>0</v>
      </c>
      <c r="G189" s="538">
        <f t="shared" si="81"/>
        <v>0</v>
      </c>
      <c r="H189" s="538">
        <f t="shared" si="81"/>
        <v>0</v>
      </c>
      <c r="I189" s="538">
        <f t="shared" si="81"/>
        <v>0</v>
      </c>
      <c r="J189" s="538">
        <f t="shared" si="81"/>
        <v>0</v>
      </c>
      <c r="K189" s="539">
        <f t="shared" si="59"/>
        <v>0</v>
      </c>
    </row>
    <row r="190" spans="2:11">
      <c r="B190" s="536">
        <v>2510</v>
      </c>
      <c r="C190" s="540" t="s">
        <v>761</v>
      </c>
      <c r="D190" s="538">
        <f t="shared" ref="D190:J190" si="82">D191</f>
        <v>0</v>
      </c>
      <c r="E190" s="538">
        <f t="shared" si="82"/>
        <v>0</v>
      </c>
      <c r="F190" s="538">
        <f t="shared" si="82"/>
        <v>0</v>
      </c>
      <c r="G190" s="538">
        <f t="shared" si="82"/>
        <v>0</v>
      </c>
      <c r="H190" s="538">
        <f t="shared" si="82"/>
        <v>0</v>
      </c>
      <c r="I190" s="538">
        <f t="shared" si="82"/>
        <v>0</v>
      </c>
      <c r="J190" s="538">
        <f t="shared" si="82"/>
        <v>0</v>
      </c>
      <c r="K190" s="539">
        <f t="shared" si="59"/>
        <v>0</v>
      </c>
    </row>
    <row r="191" spans="2:11">
      <c r="B191" s="541">
        <v>2511</v>
      </c>
      <c r="C191" s="542" t="s">
        <v>762</v>
      </c>
      <c r="D191" s="543"/>
      <c r="E191" s="543"/>
      <c r="F191" s="544">
        <f>+D191+E191</f>
        <v>0</v>
      </c>
      <c r="G191" s="543"/>
      <c r="H191" s="543"/>
      <c r="I191" s="544">
        <f>+G191+H191+J191</f>
        <v>0</v>
      </c>
      <c r="J191" s="543"/>
      <c r="K191" s="539">
        <f t="shared" si="59"/>
        <v>0</v>
      </c>
    </row>
    <row r="192" spans="2:11">
      <c r="B192" s="536">
        <v>2520</v>
      </c>
      <c r="C192" s="540" t="s">
        <v>763</v>
      </c>
      <c r="D192" s="538">
        <f t="shared" ref="D192:J192" si="83">D193</f>
        <v>0</v>
      </c>
      <c r="E192" s="538">
        <f t="shared" si="83"/>
        <v>0</v>
      </c>
      <c r="F192" s="538">
        <f t="shared" si="83"/>
        <v>0</v>
      </c>
      <c r="G192" s="538">
        <f t="shared" si="83"/>
        <v>0</v>
      </c>
      <c r="H192" s="538">
        <f t="shared" si="83"/>
        <v>0</v>
      </c>
      <c r="I192" s="538">
        <f t="shared" si="83"/>
        <v>0</v>
      </c>
      <c r="J192" s="538">
        <f t="shared" si="83"/>
        <v>0</v>
      </c>
      <c r="K192" s="539">
        <f t="shared" si="59"/>
        <v>0</v>
      </c>
    </row>
    <row r="193" spans="2:11">
      <c r="B193" s="541">
        <v>2521</v>
      </c>
      <c r="C193" s="542" t="s">
        <v>764</v>
      </c>
      <c r="D193" s="543"/>
      <c r="E193" s="543"/>
      <c r="F193" s="544">
        <f>+D193+E193</f>
        <v>0</v>
      </c>
      <c r="G193" s="543"/>
      <c r="H193" s="543"/>
      <c r="I193" s="544">
        <f>+G193+H193+J193</f>
        <v>0</v>
      </c>
      <c r="J193" s="543"/>
      <c r="K193" s="539">
        <f t="shared" si="59"/>
        <v>0</v>
      </c>
    </row>
    <row r="194" spans="2:11">
      <c r="B194" s="536">
        <v>2530</v>
      </c>
      <c r="C194" s="540" t="s">
        <v>765</v>
      </c>
      <c r="D194" s="538">
        <f t="shared" ref="D194:J194" si="84">D195</f>
        <v>0</v>
      </c>
      <c r="E194" s="538">
        <f t="shared" si="84"/>
        <v>0</v>
      </c>
      <c r="F194" s="538">
        <f t="shared" si="84"/>
        <v>0</v>
      </c>
      <c r="G194" s="538">
        <f t="shared" si="84"/>
        <v>0</v>
      </c>
      <c r="H194" s="538">
        <f t="shared" si="84"/>
        <v>0</v>
      </c>
      <c r="I194" s="538">
        <f t="shared" si="84"/>
        <v>0</v>
      </c>
      <c r="J194" s="538">
        <f t="shared" si="84"/>
        <v>0</v>
      </c>
      <c r="K194" s="539">
        <f t="shared" si="59"/>
        <v>0</v>
      </c>
    </row>
    <row r="195" spans="2:11">
      <c r="B195" s="541">
        <v>2531</v>
      </c>
      <c r="C195" s="542" t="s">
        <v>765</v>
      </c>
      <c r="D195" s="543"/>
      <c r="E195" s="543"/>
      <c r="F195" s="544">
        <f>+D195+E195</f>
        <v>0</v>
      </c>
      <c r="G195" s="543"/>
      <c r="H195" s="543"/>
      <c r="I195" s="544">
        <f>+G195+H195+J195</f>
        <v>0</v>
      </c>
      <c r="J195" s="543"/>
      <c r="K195" s="539">
        <f t="shared" si="59"/>
        <v>0</v>
      </c>
    </row>
    <row r="196" spans="2:11">
      <c r="B196" s="536">
        <v>2540</v>
      </c>
      <c r="C196" s="540" t="s">
        <v>766</v>
      </c>
      <c r="D196" s="538">
        <f t="shared" ref="D196:J196" si="85">D197</f>
        <v>0</v>
      </c>
      <c r="E196" s="538">
        <f t="shared" si="85"/>
        <v>0</v>
      </c>
      <c r="F196" s="538">
        <f t="shared" si="85"/>
        <v>0</v>
      </c>
      <c r="G196" s="538">
        <f t="shared" si="85"/>
        <v>0</v>
      </c>
      <c r="H196" s="538">
        <f t="shared" si="85"/>
        <v>0</v>
      </c>
      <c r="I196" s="538">
        <f t="shared" si="85"/>
        <v>0</v>
      </c>
      <c r="J196" s="538">
        <f t="shared" si="85"/>
        <v>0</v>
      </c>
      <c r="K196" s="539">
        <f t="shared" si="59"/>
        <v>0</v>
      </c>
    </row>
    <row r="197" spans="2:11">
      <c r="B197" s="541">
        <v>2541</v>
      </c>
      <c r="C197" s="542" t="s">
        <v>766</v>
      </c>
      <c r="D197" s="543"/>
      <c r="E197" s="543"/>
      <c r="F197" s="544">
        <f>+D197+E197</f>
        <v>0</v>
      </c>
      <c r="G197" s="543"/>
      <c r="H197" s="543"/>
      <c r="I197" s="544">
        <f>+G197+H197+J197</f>
        <v>0</v>
      </c>
      <c r="J197" s="543"/>
      <c r="K197" s="539">
        <f t="shared" si="59"/>
        <v>0</v>
      </c>
    </row>
    <row r="198" spans="2:11">
      <c r="B198" s="536">
        <v>2550</v>
      </c>
      <c r="C198" s="540" t="s">
        <v>767</v>
      </c>
      <c r="D198" s="538">
        <f t="shared" ref="D198:J198" si="86">D199</f>
        <v>0</v>
      </c>
      <c r="E198" s="538">
        <f t="shared" si="86"/>
        <v>0</v>
      </c>
      <c r="F198" s="538">
        <f t="shared" si="86"/>
        <v>0</v>
      </c>
      <c r="G198" s="538">
        <f t="shared" si="86"/>
        <v>0</v>
      </c>
      <c r="H198" s="538">
        <f t="shared" si="86"/>
        <v>0</v>
      </c>
      <c r="I198" s="538">
        <f t="shared" si="86"/>
        <v>0</v>
      </c>
      <c r="J198" s="538">
        <f t="shared" si="86"/>
        <v>0</v>
      </c>
      <c r="K198" s="539">
        <f t="shared" si="59"/>
        <v>0</v>
      </c>
    </row>
    <row r="199" spans="2:11">
      <c r="B199" s="541">
        <v>2551</v>
      </c>
      <c r="C199" s="542" t="s">
        <v>767</v>
      </c>
      <c r="D199" s="543"/>
      <c r="E199" s="543"/>
      <c r="F199" s="544">
        <f>+D199+E199</f>
        <v>0</v>
      </c>
      <c r="G199" s="543"/>
      <c r="H199" s="543"/>
      <c r="I199" s="544">
        <f>+G199+H199+J199</f>
        <v>0</v>
      </c>
      <c r="J199" s="543"/>
      <c r="K199" s="539">
        <f t="shared" si="59"/>
        <v>0</v>
      </c>
    </row>
    <row r="200" spans="2:11">
      <c r="B200" s="536">
        <v>2560</v>
      </c>
      <c r="C200" s="540" t="s">
        <v>768</v>
      </c>
      <c r="D200" s="538">
        <f t="shared" ref="D200:J200" si="87">D201</f>
        <v>0</v>
      </c>
      <c r="E200" s="538">
        <f t="shared" si="87"/>
        <v>0</v>
      </c>
      <c r="F200" s="538">
        <f t="shared" si="87"/>
        <v>0</v>
      </c>
      <c r="G200" s="538">
        <f t="shared" si="87"/>
        <v>0</v>
      </c>
      <c r="H200" s="538">
        <f t="shared" si="87"/>
        <v>0</v>
      </c>
      <c r="I200" s="538">
        <f t="shared" si="87"/>
        <v>0</v>
      </c>
      <c r="J200" s="538">
        <f t="shared" si="87"/>
        <v>0</v>
      </c>
      <c r="K200" s="539">
        <f t="shared" si="59"/>
        <v>0</v>
      </c>
    </row>
    <row r="201" spans="2:11">
      <c r="B201" s="541">
        <v>2561</v>
      </c>
      <c r="C201" s="542" t="s">
        <v>768</v>
      </c>
      <c r="D201" s="543"/>
      <c r="E201" s="543"/>
      <c r="F201" s="544">
        <f>+D201+E201</f>
        <v>0</v>
      </c>
      <c r="G201" s="543"/>
      <c r="H201" s="543"/>
      <c r="I201" s="544">
        <f>+G201+H201+J201</f>
        <v>0</v>
      </c>
      <c r="J201" s="543"/>
      <c r="K201" s="539">
        <f t="shared" si="59"/>
        <v>0</v>
      </c>
    </row>
    <row r="202" spans="2:11">
      <c r="B202" s="536">
        <v>2590</v>
      </c>
      <c r="C202" s="540" t="s">
        <v>769</v>
      </c>
      <c r="D202" s="538">
        <f t="shared" ref="D202:J202" si="88">D203</f>
        <v>0</v>
      </c>
      <c r="E202" s="538">
        <f t="shared" si="88"/>
        <v>0</v>
      </c>
      <c r="F202" s="538">
        <f t="shared" si="88"/>
        <v>0</v>
      </c>
      <c r="G202" s="538">
        <f t="shared" si="88"/>
        <v>0</v>
      </c>
      <c r="H202" s="538">
        <f t="shared" si="88"/>
        <v>0</v>
      </c>
      <c r="I202" s="538">
        <f t="shared" si="88"/>
        <v>0</v>
      </c>
      <c r="J202" s="538">
        <f t="shared" si="88"/>
        <v>0</v>
      </c>
      <c r="K202" s="539">
        <f t="shared" si="59"/>
        <v>0</v>
      </c>
    </row>
    <row r="203" spans="2:11">
      <c r="B203" s="541">
        <v>2591</v>
      </c>
      <c r="C203" s="542" t="s">
        <v>769</v>
      </c>
      <c r="D203" s="543"/>
      <c r="E203" s="543"/>
      <c r="F203" s="544">
        <f>+D203+E203</f>
        <v>0</v>
      </c>
      <c r="G203" s="543"/>
      <c r="H203" s="543"/>
      <c r="I203" s="544">
        <f>+G203+H203+J203</f>
        <v>0</v>
      </c>
      <c r="J203" s="543"/>
      <c r="K203" s="539">
        <f t="shared" si="59"/>
        <v>0</v>
      </c>
    </row>
    <row r="204" spans="2:11">
      <c r="B204" s="536">
        <v>2600</v>
      </c>
      <c r="C204" s="548" t="s">
        <v>770</v>
      </c>
      <c r="D204" s="538">
        <f>D205+D207</f>
        <v>0</v>
      </c>
      <c r="E204" s="538">
        <f t="shared" ref="E204:J204" si="89">E205+E207</f>
        <v>0</v>
      </c>
      <c r="F204" s="538">
        <f t="shared" si="89"/>
        <v>0</v>
      </c>
      <c r="G204" s="538">
        <f t="shared" si="89"/>
        <v>0</v>
      </c>
      <c r="H204" s="538">
        <f t="shared" si="89"/>
        <v>0</v>
      </c>
      <c r="I204" s="538">
        <f t="shared" si="89"/>
        <v>0</v>
      </c>
      <c r="J204" s="538">
        <f t="shared" si="89"/>
        <v>0</v>
      </c>
      <c r="K204" s="539">
        <f t="shared" si="59"/>
        <v>0</v>
      </c>
    </row>
    <row r="205" spans="2:11">
      <c r="B205" s="536">
        <v>2610</v>
      </c>
      <c r="C205" s="540" t="s">
        <v>770</v>
      </c>
      <c r="D205" s="538">
        <f t="shared" ref="D205:J205" si="90">D206</f>
        <v>0</v>
      </c>
      <c r="E205" s="538">
        <f t="shared" si="90"/>
        <v>0</v>
      </c>
      <c r="F205" s="538">
        <f t="shared" si="90"/>
        <v>0</v>
      </c>
      <c r="G205" s="538">
        <f t="shared" si="90"/>
        <v>0</v>
      </c>
      <c r="H205" s="538">
        <f t="shared" si="90"/>
        <v>0</v>
      </c>
      <c r="I205" s="538">
        <f t="shared" si="90"/>
        <v>0</v>
      </c>
      <c r="J205" s="538">
        <f t="shared" si="90"/>
        <v>0</v>
      </c>
      <c r="K205" s="539">
        <f t="shared" si="59"/>
        <v>0</v>
      </c>
    </row>
    <row r="206" spans="2:11">
      <c r="B206" s="541">
        <v>2611</v>
      </c>
      <c r="C206" s="542" t="s">
        <v>770</v>
      </c>
      <c r="D206" s="543"/>
      <c r="E206" s="543"/>
      <c r="F206" s="544">
        <f>+D206+E206</f>
        <v>0</v>
      </c>
      <c r="G206" s="543"/>
      <c r="H206" s="543"/>
      <c r="I206" s="544">
        <f>+G206+H206+J206</f>
        <v>0</v>
      </c>
      <c r="J206" s="543"/>
      <c r="K206" s="539">
        <f t="shared" si="59"/>
        <v>0</v>
      </c>
    </row>
    <row r="207" spans="2:11">
      <c r="B207" s="536">
        <v>2620</v>
      </c>
      <c r="C207" s="540" t="s">
        <v>771</v>
      </c>
      <c r="D207" s="538">
        <f t="shared" ref="D207:J207" si="91">D208</f>
        <v>0</v>
      </c>
      <c r="E207" s="538">
        <f t="shared" si="91"/>
        <v>0</v>
      </c>
      <c r="F207" s="538">
        <f t="shared" si="91"/>
        <v>0</v>
      </c>
      <c r="G207" s="538">
        <f t="shared" si="91"/>
        <v>0</v>
      </c>
      <c r="H207" s="538">
        <f t="shared" si="91"/>
        <v>0</v>
      </c>
      <c r="I207" s="538">
        <f t="shared" si="91"/>
        <v>0</v>
      </c>
      <c r="J207" s="538">
        <f t="shared" si="91"/>
        <v>0</v>
      </c>
      <c r="K207" s="539">
        <f t="shared" ref="K207:K272" si="92">F207-I207</f>
        <v>0</v>
      </c>
    </row>
    <row r="208" spans="2:11">
      <c r="B208" s="541">
        <v>2621</v>
      </c>
      <c r="C208" s="542" t="s">
        <v>771</v>
      </c>
      <c r="D208" s="543"/>
      <c r="E208" s="543"/>
      <c r="F208" s="544">
        <f>+D208+E208</f>
        <v>0</v>
      </c>
      <c r="G208" s="543"/>
      <c r="H208" s="543"/>
      <c r="I208" s="544">
        <f>+G208+H208+J208</f>
        <v>0</v>
      </c>
      <c r="J208" s="543"/>
      <c r="K208" s="539">
        <f t="shared" si="92"/>
        <v>0</v>
      </c>
    </row>
    <row r="209" spans="2:11" ht="14.25" customHeight="1">
      <c r="B209" s="536">
        <v>2700</v>
      </c>
      <c r="C209" s="548" t="s">
        <v>772</v>
      </c>
      <c r="D209" s="538">
        <f>+D210+D212+D214+D216+D218</f>
        <v>0</v>
      </c>
      <c r="E209" s="538">
        <f t="shared" ref="E209:J209" si="93">E210+E212+E214+E216+E218</f>
        <v>0</v>
      </c>
      <c r="F209" s="538">
        <f t="shared" si="93"/>
        <v>0</v>
      </c>
      <c r="G209" s="538">
        <f t="shared" si="93"/>
        <v>0</v>
      </c>
      <c r="H209" s="538">
        <f t="shared" si="93"/>
        <v>0</v>
      </c>
      <c r="I209" s="538">
        <f t="shared" si="93"/>
        <v>0</v>
      </c>
      <c r="J209" s="538">
        <f t="shared" si="93"/>
        <v>0</v>
      </c>
      <c r="K209" s="539">
        <f t="shared" si="92"/>
        <v>0</v>
      </c>
    </row>
    <row r="210" spans="2:11">
      <c r="B210" s="536">
        <v>2710</v>
      </c>
      <c r="C210" s="540" t="s">
        <v>773</v>
      </c>
      <c r="D210" s="538">
        <f>+D211</f>
        <v>0</v>
      </c>
      <c r="E210" s="538">
        <f t="shared" ref="E210:J210" si="94">E211</f>
        <v>0</v>
      </c>
      <c r="F210" s="538">
        <f t="shared" si="94"/>
        <v>0</v>
      </c>
      <c r="G210" s="538">
        <f t="shared" si="94"/>
        <v>0</v>
      </c>
      <c r="H210" s="538">
        <f t="shared" si="94"/>
        <v>0</v>
      </c>
      <c r="I210" s="538">
        <f t="shared" si="94"/>
        <v>0</v>
      </c>
      <c r="J210" s="538">
        <f t="shared" si="94"/>
        <v>0</v>
      </c>
      <c r="K210" s="539">
        <f t="shared" si="92"/>
        <v>0</v>
      </c>
    </row>
    <row r="211" spans="2:11">
      <c r="B211" s="541">
        <v>2711</v>
      </c>
      <c r="C211" s="542" t="s">
        <v>773</v>
      </c>
      <c r="D211" s="543"/>
      <c r="E211" s="543"/>
      <c r="F211" s="544">
        <f>+D211+E211</f>
        <v>0</v>
      </c>
      <c r="G211" s="543"/>
      <c r="H211" s="543"/>
      <c r="I211" s="544">
        <f>+G211+H211+J211</f>
        <v>0</v>
      </c>
      <c r="J211" s="543"/>
      <c r="K211" s="539">
        <f t="shared" si="92"/>
        <v>0</v>
      </c>
    </row>
    <row r="212" spans="2:11">
      <c r="B212" s="536">
        <v>2720</v>
      </c>
      <c r="C212" s="540" t="s">
        <v>774</v>
      </c>
      <c r="D212" s="538">
        <f t="shared" ref="D212:J212" si="95">D213</f>
        <v>0</v>
      </c>
      <c r="E212" s="538">
        <f t="shared" si="95"/>
        <v>0</v>
      </c>
      <c r="F212" s="538">
        <f t="shared" si="95"/>
        <v>0</v>
      </c>
      <c r="G212" s="538">
        <f t="shared" si="95"/>
        <v>0</v>
      </c>
      <c r="H212" s="538">
        <f t="shared" si="95"/>
        <v>0</v>
      </c>
      <c r="I212" s="538">
        <f t="shared" si="95"/>
        <v>0</v>
      </c>
      <c r="J212" s="538">
        <f t="shared" si="95"/>
        <v>0</v>
      </c>
      <c r="K212" s="539">
        <f t="shared" si="92"/>
        <v>0</v>
      </c>
    </row>
    <row r="213" spans="2:11">
      <c r="B213" s="541">
        <v>2721</v>
      </c>
      <c r="C213" s="542" t="s">
        <v>774</v>
      </c>
      <c r="D213" s="543"/>
      <c r="E213" s="543"/>
      <c r="F213" s="544">
        <f>+D213+E213</f>
        <v>0</v>
      </c>
      <c r="G213" s="543"/>
      <c r="H213" s="543"/>
      <c r="I213" s="544">
        <f>+G213+H213+J213</f>
        <v>0</v>
      </c>
      <c r="J213" s="543"/>
      <c r="K213" s="539">
        <f t="shared" si="92"/>
        <v>0</v>
      </c>
    </row>
    <row r="214" spans="2:11">
      <c r="B214" s="536">
        <v>2730</v>
      </c>
      <c r="C214" s="540" t="s">
        <v>775</v>
      </c>
      <c r="D214" s="538">
        <f t="shared" ref="D214:J214" si="96">D215</f>
        <v>0</v>
      </c>
      <c r="E214" s="538">
        <f t="shared" si="96"/>
        <v>0</v>
      </c>
      <c r="F214" s="538">
        <f t="shared" si="96"/>
        <v>0</v>
      </c>
      <c r="G214" s="538">
        <f t="shared" si="96"/>
        <v>0</v>
      </c>
      <c r="H214" s="538">
        <f t="shared" si="96"/>
        <v>0</v>
      </c>
      <c r="I214" s="538">
        <f t="shared" si="96"/>
        <v>0</v>
      </c>
      <c r="J214" s="538">
        <f t="shared" si="96"/>
        <v>0</v>
      </c>
      <c r="K214" s="539">
        <f t="shared" si="92"/>
        <v>0</v>
      </c>
    </row>
    <row r="215" spans="2:11">
      <c r="B215" s="541">
        <v>2731</v>
      </c>
      <c r="C215" s="542" t="s">
        <v>775</v>
      </c>
      <c r="D215" s="543"/>
      <c r="E215" s="543"/>
      <c r="F215" s="544">
        <f>+D215+E215</f>
        <v>0</v>
      </c>
      <c r="G215" s="543"/>
      <c r="H215" s="543"/>
      <c r="I215" s="544">
        <f>+G215+H215+J215</f>
        <v>0</v>
      </c>
      <c r="J215" s="543"/>
      <c r="K215" s="539">
        <f t="shared" si="92"/>
        <v>0</v>
      </c>
    </row>
    <row r="216" spans="2:11">
      <c r="B216" s="536">
        <v>2740</v>
      </c>
      <c r="C216" s="540" t="s">
        <v>776</v>
      </c>
      <c r="D216" s="538">
        <f t="shared" ref="D216:J216" si="97">D217</f>
        <v>0</v>
      </c>
      <c r="E216" s="538">
        <f t="shared" si="97"/>
        <v>0</v>
      </c>
      <c r="F216" s="538">
        <f t="shared" si="97"/>
        <v>0</v>
      </c>
      <c r="G216" s="538">
        <f t="shared" si="97"/>
        <v>0</v>
      </c>
      <c r="H216" s="538">
        <f t="shared" si="97"/>
        <v>0</v>
      </c>
      <c r="I216" s="538">
        <f t="shared" si="97"/>
        <v>0</v>
      </c>
      <c r="J216" s="538">
        <f t="shared" si="97"/>
        <v>0</v>
      </c>
      <c r="K216" s="539">
        <f t="shared" si="92"/>
        <v>0</v>
      </c>
    </row>
    <row r="217" spans="2:11">
      <c r="B217" s="541">
        <v>2741</v>
      </c>
      <c r="C217" s="542" t="s">
        <v>776</v>
      </c>
      <c r="D217" s="543"/>
      <c r="E217" s="543"/>
      <c r="F217" s="544">
        <f>+D217+E217</f>
        <v>0</v>
      </c>
      <c r="G217" s="543"/>
      <c r="H217" s="543"/>
      <c r="I217" s="544">
        <f>+G217+H217+J217</f>
        <v>0</v>
      </c>
      <c r="J217" s="543"/>
      <c r="K217" s="539">
        <f t="shared" si="92"/>
        <v>0</v>
      </c>
    </row>
    <row r="218" spans="2:11">
      <c r="B218" s="536">
        <v>2750</v>
      </c>
      <c r="C218" s="540" t="s">
        <v>777</v>
      </c>
      <c r="D218" s="538">
        <f t="shared" ref="D218:J218" si="98">D219</f>
        <v>0</v>
      </c>
      <c r="E218" s="538">
        <f t="shared" si="98"/>
        <v>0</v>
      </c>
      <c r="F218" s="538">
        <f t="shared" si="98"/>
        <v>0</v>
      </c>
      <c r="G218" s="538">
        <f t="shared" si="98"/>
        <v>0</v>
      </c>
      <c r="H218" s="538">
        <f t="shared" si="98"/>
        <v>0</v>
      </c>
      <c r="I218" s="538">
        <f t="shared" si="98"/>
        <v>0</v>
      </c>
      <c r="J218" s="538">
        <f t="shared" si="98"/>
        <v>0</v>
      </c>
      <c r="K218" s="539">
        <f t="shared" si="92"/>
        <v>0</v>
      </c>
    </row>
    <row r="219" spans="2:11">
      <c r="B219" s="541">
        <v>2751</v>
      </c>
      <c r="C219" s="542" t="s">
        <v>778</v>
      </c>
      <c r="D219" s="543"/>
      <c r="E219" s="543"/>
      <c r="F219" s="544">
        <f>+D219+E219</f>
        <v>0</v>
      </c>
      <c r="G219" s="543"/>
      <c r="H219" s="543"/>
      <c r="I219" s="544">
        <f>+G219+H219+J219</f>
        <v>0</v>
      </c>
      <c r="J219" s="543"/>
      <c r="K219" s="539">
        <f t="shared" si="92"/>
        <v>0</v>
      </c>
    </row>
    <row r="220" spans="2:11">
      <c r="B220" s="536">
        <v>2800</v>
      </c>
      <c r="C220" s="548" t="s">
        <v>779</v>
      </c>
      <c r="D220" s="538">
        <f>D221+D223+D225</f>
        <v>0</v>
      </c>
      <c r="E220" s="538">
        <f t="shared" ref="E220:J220" si="99">E221+E223+E225</f>
        <v>0</v>
      </c>
      <c r="F220" s="538">
        <f t="shared" si="99"/>
        <v>0</v>
      </c>
      <c r="G220" s="538">
        <f t="shared" si="99"/>
        <v>0</v>
      </c>
      <c r="H220" s="538">
        <f t="shared" si="99"/>
        <v>0</v>
      </c>
      <c r="I220" s="538">
        <f t="shared" si="99"/>
        <v>0</v>
      </c>
      <c r="J220" s="538">
        <f t="shared" si="99"/>
        <v>0</v>
      </c>
      <c r="K220" s="539">
        <f t="shared" si="92"/>
        <v>0</v>
      </c>
    </row>
    <row r="221" spans="2:11">
      <c r="B221" s="536">
        <v>2810</v>
      </c>
      <c r="C221" s="540" t="s">
        <v>780</v>
      </c>
      <c r="D221" s="538">
        <f t="shared" ref="D221:J221" si="100">D222</f>
        <v>0</v>
      </c>
      <c r="E221" s="538">
        <f t="shared" si="100"/>
        <v>0</v>
      </c>
      <c r="F221" s="538">
        <f t="shared" si="100"/>
        <v>0</v>
      </c>
      <c r="G221" s="538">
        <f t="shared" si="100"/>
        <v>0</v>
      </c>
      <c r="H221" s="538">
        <f t="shared" si="100"/>
        <v>0</v>
      </c>
      <c r="I221" s="538">
        <f t="shared" si="100"/>
        <v>0</v>
      </c>
      <c r="J221" s="538">
        <f t="shared" si="100"/>
        <v>0</v>
      </c>
      <c r="K221" s="539">
        <f t="shared" si="92"/>
        <v>0</v>
      </c>
    </row>
    <row r="222" spans="2:11">
      <c r="B222" s="541">
        <v>2811</v>
      </c>
      <c r="C222" s="542" t="s">
        <v>780</v>
      </c>
      <c r="D222" s="543"/>
      <c r="E222" s="543"/>
      <c r="F222" s="544">
        <f>+D222+E222</f>
        <v>0</v>
      </c>
      <c r="G222" s="543"/>
      <c r="H222" s="543"/>
      <c r="I222" s="544">
        <f>+G222+H222+J222</f>
        <v>0</v>
      </c>
      <c r="J222" s="543"/>
      <c r="K222" s="539">
        <f t="shared" si="92"/>
        <v>0</v>
      </c>
    </row>
    <row r="223" spans="2:11">
      <c r="B223" s="536">
        <v>2820</v>
      </c>
      <c r="C223" s="540" t="s">
        <v>781</v>
      </c>
      <c r="D223" s="538">
        <f t="shared" ref="D223:J223" si="101">D224</f>
        <v>0</v>
      </c>
      <c r="E223" s="538">
        <f t="shared" si="101"/>
        <v>0</v>
      </c>
      <c r="F223" s="538">
        <f t="shared" si="101"/>
        <v>0</v>
      </c>
      <c r="G223" s="538">
        <f t="shared" si="101"/>
        <v>0</v>
      </c>
      <c r="H223" s="538">
        <f t="shared" si="101"/>
        <v>0</v>
      </c>
      <c r="I223" s="538">
        <f t="shared" si="101"/>
        <v>0</v>
      </c>
      <c r="J223" s="538">
        <f t="shared" si="101"/>
        <v>0</v>
      </c>
      <c r="K223" s="539">
        <f t="shared" si="92"/>
        <v>0</v>
      </c>
    </row>
    <row r="224" spans="2:11" s="555" customFormat="1" ht="11.25">
      <c r="B224" s="541">
        <v>2821</v>
      </c>
      <c r="C224" s="542" t="s">
        <v>782</v>
      </c>
      <c r="D224" s="543"/>
      <c r="E224" s="543"/>
      <c r="F224" s="544">
        <f>+D224+E224</f>
        <v>0</v>
      </c>
      <c r="G224" s="543"/>
      <c r="H224" s="543"/>
      <c r="I224" s="544">
        <f>+G224+H224+J224</f>
        <v>0</v>
      </c>
      <c r="J224" s="543"/>
      <c r="K224" s="539">
        <f t="shared" si="92"/>
        <v>0</v>
      </c>
    </row>
    <row r="225" spans="2:11" s="555" customFormat="1" ht="11.25">
      <c r="B225" s="536">
        <v>2830</v>
      </c>
      <c r="C225" s="540" t="s">
        <v>783</v>
      </c>
      <c r="D225" s="538">
        <f t="shared" ref="D225:J225" si="102">D226</f>
        <v>0</v>
      </c>
      <c r="E225" s="538">
        <f t="shared" si="102"/>
        <v>0</v>
      </c>
      <c r="F225" s="538">
        <f t="shared" si="102"/>
        <v>0</v>
      </c>
      <c r="G225" s="538">
        <f t="shared" si="102"/>
        <v>0</v>
      </c>
      <c r="H225" s="538">
        <f t="shared" si="102"/>
        <v>0</v>
      </c>
      <c r="I225" s="538">
        <f t="shared" si="102"/>
        <v>0</v>
      </c>
      <c r="J225" s="538">
        <f t="shared" si="102"/>
        <v>0</v>
      </c>
      <c r="K225" s="539">
        <f t="shared" si="92"/>
        <v>0</v>
      </c>
    </row>
    <row r="226" spans="2:11" s="555" customFormat="1" ht="11.25">
      <c r="B226" s="541">
        <v>2831</v>
      </c>
      <c r="C226" s="542" t="s">
        <v>784</v>
      </c>
      <c r="D226" s="543"/>
      <c r="E226" s="543"/>
      <c r="F226" s="544">
        <f>+D226+E226</f>
        <v>0</v>
      </c>
      <c r="G226" s="543"/>
      <c r="H226" s="543"/>
      <c r="I226" s="544">
        <f>+G226+H226+J226</f>
        <v>0</v>
      </c>
      <c r="J226" s="543"/>
      <c r="K226" s="539">
        <f t="shared" si="92"/>
        <v>0</v>
      </c>
    </row>
    <row r="227" spans="2:11">
      <c r="B227" s="536">
        <v>2900</v>
      </c>
      <c r="C227" s="548" t="s">
        <v>785</v>
      </c>
      <c r="D227" s="538">
        <f>D228+D230+D232+D234+D236+D238+D240+D243+D245</f>
        <v>0</v>
      </c>
      <c r="E227" s="538">
        <f t="shared" ref="E227:J227" si="103">E228+E230+E232+E234+E236+E238+E240+E243+E245</f>
        <v>0</v>
      </c>
      <c r="F227" s="538">
        <f t="shared" si="103"/>
        <v>0</v>
      </c>
      <c r="G227" s="538">
        <f t="shared" si="103"/>
        <v>0</v>
      </c>
      <c r="H227" s="538">
        <f t="shared" si="103"/>
        <v>0</v>
      </c>
      <c r="I227" s="538">
        <f t="shared" si="103"/>
        <v>0</v>
      </c>
      <c r="J227" s="538">
        <f t="shared" si="103"/>
        <v>0</v>
      </c>
      <c r="K227" s="539">
        <f t="shared" si="92"/>
        <v>0</v>
      </c>
    </row>
    <row r="228" spans="2:11">
      <c r="B228" s="536">
        <v>2910</v>
      </c>
      <c r="C228" s="540" t="s">
        <v>786</v>
      </c>
      <c r="D228" s="538">
        <f t="shared" ref="D228:J228" si="104">D229</f>
        <v>0</v>
      </c>
      <c r="E228" s="538">
        <f t="shared" si="104"/>
        <v>0</v>
      </c>
      <c r="F228" s="538">
        <f t="shared" si="104"/>
        <v>0</v>
      </c>
      <c r="G228" s="538">
        <f t="shared" si="104"/>
        <v>0</v>
      </c>
      <c r="H228" s="538">
        <f t="shared" si="104"/>
        <v>0</v>
      </c>
      <c r="I228" s="538">
        <f t="shared" si="104"/>
        <v>0</v>
      </c>
      <c r="J228" s="538">
        <f t="shared" si="104"/>
        <v>0</v>
      </c>
      <c r="K228" s="539">
        <f t="shared" si="92"/>
        <v>0</v>
      </c>
    </row>
    <row r="229" spans="2:11">
      <c r="B229" s="541">
        <v>2911</v>
      </c>
      <c r="C229" s="542" t="s">
        <v>787</v>
      </c>
      <c r="D229" s="543"/>
      <c r="E229" s="543"/>
      <c r="F229" s="544">
        <f>+D229+E229</f>
        <v>0</v>
      </c>
      <c r="G229" s="543"/>
      <c r="H229" s="543"/>
      <c r="I229" s="544">
        <f>+G229+H229+J229</f>
        <v>0</v>
      </c>
      <c r="J229" s="543"/>
      <c r="K229" s="539">
        <f t="shared" si="92"/>
        <v>0</v>
      </c>
    </row>
    <row r="230" spans="2:11">
      <c r="B230" s="536">
        <v>2920</v>
      </c>
      <c r="C230" s="540" t="s">
        <v>788</v>
      </c>
      <c r="D230" s="538">
        <f t="shared" ref="D230:J230" si="105">D231</f>
        <v>0</v>
      </c>
      <c r="E230" s="538">
        <f t="shared" si="105"/>
        <v>0</v>
      </c>
      <c r="F230" s="538">
        <f t="shared" si="105"/>
        <v>0</v>
      </c>
      <c r="G230" s="538">
        <f t="shared" si="105"/>
        <v>0</v>
      </c>
      <c r="H230" s="538">
        <f t="shared" si="105"/>
        <v>0</v>
      </c>
      <c r="I230" s="538">
        <f t="shared" si="105"/>
        <v>0</v>
      </c>
      <c r="J230" s="538">
        <f t="shared" si="105"/>
        <v>0</v>
      </c>
      <c r="K230" s="539">
        <f t="shared" si="92"/>
        <v>0</v>
      </c>
    </row>
    <row r="231" spans="2:11">
      <c r="B231" s="541">
        <v>2921</v>
      </c>
      <c r="C231" s="542" t="s">
        <v>788</v>
      </c>
      <c r="D231" s="543"/>
      <c r="E231" s="543"/>
      <c r="F231" s="544">
        <f>+D231+E231</f>
        <v>0</v>
      </c>
      <c r="G231" s="543"/>
      <c r="H231" s="543"/>
      <c r="I231" s="544">
        <f>+G231+H231+J231</f>
        <v>0</v>
      </c>
      <c r="J231" s="543"/>
      <c r="K231" s="539">
        <f t="shared" si="92"/>
        <v>0</v>
      </c>
    </row>
    <row r="232" spans="2:11" ht="22.5">
      <c r="B232" s="536">
        <v>2930</v>
      </c>
      <c r="C232" s="540" t="s">
        <v>789</v>
      </c>
      <c r="D232" s="538">
        <f t="shared" ref="D232:J232" si="106">D233</f>
        <v>0</v>
      </c>
      <c r="E232" s="538">
        <f t="shared" si="106"/>
        <v>0</v>
      </c>
      <c r="F232" s="538">
        <f t="shared" si="106"/>
        <v>0</v>
      </c>
      <c r="G232" s="538">
        <f t="shared" si="106"/>
        <v>0</v>
      </c>
      <c r="H232" s="538">
        <f t="shared" si="106"/>
        <v>0</v>
      </c>
      <c r="I232" s="538">
        <f t="shared" si="106"/>
        <v>0</v>
      </c>
      <c r="J232" s="538">
        <f t="shared" si="106"/>
        <v>0</v>
      </c>
      <c r="K232" s="539">
        <f t="shared" si="92"/>
        <v>0</v>
      </c>
    </row>
    <row r="233" spans="2:11" ht="22.5">
      <c r="B233" s="541">
        <v>2931</v>
      </c>
      <c r="C233" s="542" t="s">
        <v>789</v>
      </c>
      <c r="D233" s="543"/>
      <c r="E233" s="543"/>
      <c r="F233" s="544">
        <f>+D233+E233</f>
        <v>0</v>
      </c>
      <c r="G233" s="543"/>
      <c r="H233" s="543"/>
      <c r="I233" s="544">
        <f>+G233+H233+J233</f>
        <v>0</v>
      </c>
      <c r="J233" s="543"/>
      <c r="K233" s="539">
        <f t="shared" si="92"/>
        <v>0</v>
      </c>
    </row>
    <row r="234" spans="2:11" ht="23.25" customHeight="1">
      <c r="B234" s="536">
        <v>2940</v>
      </c>
      <c r="C234" s="540" t="s">
        <v>790</v>
      </c>
      <c r="D234" s="538">
        <f t="shared" ref="D234:J234" si="107">D235</f>
        <v>0</v>
      </c>
      <c r="E234" s="538">
        <f t="shared" si="107"/>
        <v>0</v>
      </c>
      <c r="F234" s="538">
        <f t="shared" si="107"/>
        <v>0</v>
      </c>
      <c r="G234" s="538">
        <f t="shared" si="107"/>
        <v>0</v>
      </c>
      <c r="H234" s="538">
        <f t="shared" si="107"/>
        <v>0</v>
      </c>
      <c r="I234" s="538">
        <f t="shared" si="107"/>
        <v>0</v>
      </c>
      <c r="J234" s="538">
        <f t="shared" si="107"/>
        <v>0</v>
      </c>
      <c r="K234" s="539">
        <f t="shared" si="92"/>
        <v>0</v>
      </c>
    </row>
    <row r="235" spans="2:11">
      <c r="B235" s="541">
        <v>2941</v>
      </c>
      <c r="C235" s="542" t="s">
        <v>791</v>
      </c>
      <c r="D235" s="543"/>
      <c r="E235" s="543"/>
      <c r="F235" s="544">
        <f>+D235+E235</f>
        <v>0</v>
      </c>
      <c r="G235" s="543"/>
      <c r="H235" s="543"/>
      <c r="I235" s="544">
        <f>+G235+H235+J235</f>
        <v>0</v>
      </c>
      <c r="J235" s="543"/>
      <c r="K235" s="539">
        <f t="shared" si="92"/>
        <v>0</v>
      </c>
    </row>
    <row r="236" spans="2:11" ht="22.5">
      <c r="B236" s="536">
        <v>2950</v>
      </c>
      <c r="C236" s="540" t="s">
        <v>792</v>
      </c>
      <c r="D236" s="538">
        <f t="shared" ref="D236:J236" si="108">D237</f>
        <v>0</v>
      </c>
      <c r="E236" s="538">
        <f t="shared" si="108"/>
        <v>0</v>
      </c>
      <c r="F236" s="538">
        <f t="shared" si="108"/>
        <v>0</v>
      </c>
      <c r="G236" s="538">
        <f t="shared" si="108"/>
        <v>0</v>
      </c>
      <c r="H236" s="538">
        <f t="shared" si="108"/>
        <v>0</v>
      </c>
      <c r="I236" s="538">
        <f t="shared" si="108"/>
        <v>0</v>
      </c>
      <c r="J236" s="538">
        <f t="shared" si="108"/>
        <v>0</v>
      </c>
      <c r="K236" s="539">
        <f t="shared" si="92"/>
        <v>0</v>
      </c>
    </row>
    <row r="237" spans="2:11">
      <c r="B237" s="541">
        <v>2951</v>
      </c>
      <c r="C237" s="542" t="s">
        <v>792</v>
      </c>
      <c r="D237" s="543"/>
      <c r="E237" s="543"/>
      <c r="F237" s="544">
        <f>+D237+E237</f>
        <v>0</v>
      </c>
      <c r="G237" s="543"/>
      <c r="H237" s="543"/>
      <c r="I237" s="544">
        <f>+G237+H237+J237</f>
        <v>0</v>
      </c>
      <c r="J237" s="543"/>
      <c r="K237" s="539">
        <f t="shared" si="92"/>
        <v>0</v>
      </c>
    </row>
    <row r="238" spans="2:11">
      <c r="B238" s="536">
        <v>2960</v>
      </c>
      <c r="C238" s="540" t="s">
        <v>793</v>
      </c>
      <c r="D238" s="538">
        <f t="shared" ref="D238:J238" si="109">D239</f>
        <v>0</v>
      </c>
      <c r="E238" s="538">
        <f t="shared" si="109"/>
        <v>0</v>
      </c>
      <c r="F238" s="538">
        <f t="shared" si="109"/>
        <v>0</v>
      </c>
      <c r="G238" s="538">
        <f t="shared" si="109"/>
        <v>0</v>
      </c>
      <c r="H238" s="538">
        <f t="shared" si="109"/>
        <v>0</v>
      </c>
      <c r="I238" s="538">
        <f t="shared" si="109"/>
        <v>0</v>
      </c>
      <c r="J238" s="538">
        <f t="shared" si="109"/>
        <v>0</v>
      </c>
      <c r="K238" s="539">
        <f t="shared" si="92"/>
        <v>0</v>
      </c>
    </row>
    <row r="239" spans="2:11">
      <c r="B239" s="541">
        <v>2961</v>
      </c>
      <c r="C239" s="542" t="s">
        <v>793</v>
      </c>
      <c r="D239" s="543"/>
      <c r="E239" s="543"/>
      <c r="F239" s="544">
        <f>+D239+E239</f>
        <v>0</v>
      </c>
      <c r="G239" s="543"/>
      <c r="H239" s="543"/>
      <c r="I239" s="544">
        <f>+G239+H239+J239</f>
        <v>0</v>
      </c>
      <c r="J239" s="543"/>
      <c r="K239" s="539">
        <f t="shared" si="92"/>
        <v>0</v>
      </c>
    </row>
    <row r="240" spans="2:11">
      <c r="B240" s="536">
        <v>2970</v>
      </c>
      <c r="C240" s="540" t="s">
        <v>794</v>
      </c>
      <c r="D240" s="538">
        <f>SUM(D241:D242)</f>
        <v>0</v>
      </c>
      <c r="E240" s="538">
        <f t="shared" ref="E240:J240" si="110">SUM(E241:E242)</f>
        <v>0</v>
      </c>
      <c r="F240" s="538">
        <f t="shared" si="110"/>
        <v>0</v>
      </c>
      <c r="G240" s="538">
        <f t="shared" si="110"/>
        <v>0</v>
      </c>
      <c r="H240" s="538">
        <f t="shared" si="110"/>
        <v>0</v>
      </c>
      <c r="I240" s="538">
        <f t="shared" si="110"/>
        <v>0</v>
      </c>
      <c r="J240" s="538">
        <f t="shared" si="110"/>
        <v>0</v>
      </c>
      <c r="K240" s="539">
        <f t="shared" si="92"/>
        <v>0</v>
      </c>
    </row>
    <row r="241" spans="2:11">
      <c r="B241" s="541">
        <v>2971</v>
      </c>
      <c r="C241" s="542" t="s">
        <v>795</v>
      </c>
      <c r="D241" s="543"/>
      <c r="E241" s="543"/>
      <c r="F241" s="544">
        <f>+D241+E241</f>
        <v>0</v>
      </c>
      <c r="G241" s="543"/>
      <c r="H241" s="543"/>
      <c r="I241" s="544">
        <f>+G241+H241+J241</f>
        <v>0</v>
      </c>
      <c r="J241" s="543"/>
      <c r="K241" s="539">
        <f t="shared" si="92"/>
        <v>0</v>
      </c>
    </row>
    <row r="242" spans="2:11">
      <c r="B242" s="541">
        <v>2972</v>
      </c>
      <c r="C242" s="542" t="s">
        <v>796</v>
      </c>
      <c r="D242" s="543"/>
      <c r="E242" s="543"/>
      <c r="F242" s="544">
        <f>+D242+E242</f>
        <v>0</v>
      </c>
      <c r="G242" s="543"/>
      <c r="H242" s="543"/>
      <c r="I242" s="544">
        <f>+G242+H242+J242</f>
        <v>0</v>
      </c>
      <c r="J242" s="543"/>
      <c r="K242" s="539">
        <f t="shared" si="92"/>
        <v>0</v>
      </c>
    </row>
    <row r="243" spans="2:11">
      <c r="B243" s="536">
        <v>2980</v>
      </c>
      <c r="C243" s="540" t="s">
        <v>797</v>
      </c>
      <c r="D243" s="538">
        <f t="shared" ref="D243:J243" si="111">D244</f>
        <v>0</v>
      </c>
      <c r="E243" s="538">
        <f t="shared" si="111"/>
        <v>0</v>
      </c>
      <c r="F243" s="538">
        <f t="shared" si="111"/>
        <v>0</v>
      </c>
      <c r="G243" s="538">
        <f t="shared" si="111"/>
        <v>0</v>
      </c>
      <c r="H243" s="538">
        <f t="shared" si="111"/>
        <v>0</v>
      </c>
      <c r="I243" s="538">
        <f t="shared" si="111"/>
        <v>0</v>
      </c>
      <c r="J243" s="538">
        <f t="shared" si="111"/>
        <v>0</v>
      </c>
      <c r="K243" s="539">
        <f t="shared" si="92"/>
        <v>0</v>
      </c>
    </row>
    <row r="244" spans="2:11">
      <c r="B244" s="541">
        <v>2981</v>
      </c>
      <c r="C244" s="542" t="s">
        <v>797</v>
      </c>
      <c r="D244" s="543"/>
      <c r="E244" s="543"/>
      <c r="F244" s="544">
        <f>+D244+E244</f>
        <v>0</v>
      </c>
      <c r="G244" s="543"/>
      <c r="H244" s="543"/>
      <c r="I244" s="544">
        <f>+G244+H244+J244</f>
        <v>0</v>
      </c>
      <c r="J244" s="543"/>
      <c r="K244" s="539">
        <f t="shared" si="92"/>
        <v>0</v>
      </c>
    </row>
    <row r="245" spans="2:11">
      <c r="B245" s="536">
        <v>2990</v>
      </c>
      <c r="C245" s="540" t="s">
        <v>798</v>
      </c>
      <c r="D245" s="538">
        <f t="shared" ref="D245:J245" si="112">D246+D247</f>
        <v>0</v>
      </c>
      <c r="E245" s="538">
        <f t="shared" si="112"/>
        <v>0</v>
      </c>
      <c r="F245" s="538">
        <f t="shared" si="112"/>
        <v>0</v>
      </c>
      <c r="G245" s="538">
        <f t="shared" si="112"/>
        <v>0</v>
      </c>
      <c r="H245" s="538">
        <f t="shared" si="112"/>
        <v>0</v>
      </c>
      <c r="I245" s="538">
        <f t="shared" si="112"/>
        <v>0</v>
      </c>
      <c r="J245" s="538">
        <f t="shared" si="112"/>
        <v>0</v>
      </c>
      <c r="K245" s="539">
        <f t="shared" si="92"/>
        <v>0</v>
      </c>
    </row>
    <row r="246" spans="2:11">
      <c r="B246" s="541">
        <v>2991</v>
      </c>
      <c r="C246" s="542" t="s">
        <v>799</v>
      </c>
      <c r="D246" s="543"/>
      <c r="E246" s="543"/>
      <c r="F246" s="544">
        <f>+D246+E246</f>
        <v>0</v>
      </c>
      <c r="G246" s="543"/>
      <c r="H246" s="543"/>
      <c r="I246" s="544">
        <f>+G246+H246+J246</f>
        <v>0</v>
      </c>
      <c r="J246" s="543"/>
      <c r="K246" s="539">
        <f t="shared" si="92"/>
        <v>0</v>
      </c>
    </row>
    <row r="247" spans="2:11">
      <c r="B247" s="541">
        <v>2992</v>
      </c>
      <c r="C247" s="542" t="s">
        <v>800</v>
      </c>
      <c r="D247" s="543"/>
      <c r="E247" s="543"/>
      <c r="F247" s="544">
        <f>+D247+E247</f>
        <v>0</v>
      </c>
      <c r="G247" s="543"/>
      <c r="H247" s="543"/>
      <c r="I247" s="544">
        <f>+G247+H247+J247</f>
        <v>0</v>
      </c>
      <c r="J247" s="543"/>
      <c r="K247" s="539">
        <f t="shared" si="92"/>
        <v>0</v>
      </c>
    </row>
    <row r="248" spans="2:11">
      <c r="B248" s="536" t="s">
        <v>709</v>
      </c>
      <c r="C248" s="553"/>
      <c r="D248" s="538">
        <f t="shared" ref="D248:J248" si="113">+D121+D140+D148+D167+D189+D204+D209+D220+D227</f>
        <v>0</v>
      </c>
      <c r="E248" s="538">
        <f t="shared" si="113"/>
        <v>0</v>
      </c>
      <c r="F248" s="538">
        <f t="shared" si="113"/>
        <v>0</v>
      </c>
      <c r="G248" s="538">
        <f t="shared" si="113"/>
        <v>0</v>
      </c>
      <c r="H248" s="538">
        <f t="shared" si="113"/>
        <v>0</v>
      </c>
      <c r="I248" s="538">
        <f t="shared" si="113"/>
        <v>0</v>
      </c>
      <c r="J248" s="538">
        <f t="shared" si="113"/>
        <v>0</v>
      </c>
      <c r="K248" s="539">
        <f t="shared" si="92"/>
        <v>0</v>
      </c>
    </row>
    <row r="249" spans="2:11">
      <c r="B249" s="536">
        <v>3000</v>
      </c>
      <c r="C249" s="548" t="s">
        <v>44</v>
      </c>
      <c r="D249" s="538">
        <f>+D250+D273+D292+D313+D332+D353+D369+D392+D404</f>
        <v>0</v>
      </c>
      <c r="E249" s="538">
        <f t="shared" ref="E249:J249" si="114">+E250+E273+E292+E313+E332+E353+E369+E392+E404</f>
        <v>0</v>
      </c>
      <c r="F249" s="538">
        <f t="shared" si="114"/>
        <v>0</v>
      </c>
      <c r="G249" s="538">
        <f t="shared" si="114"/>
        <v>0</v>
      </c>
      <c r="H249" s="538">
        <f t="shared" si="114"/>
        <v>0</v>
      </c>
      <c r="I249" s="538">
        <f t="shared" si="114"/>
        <v>0</v>
      </c>
      <c r="J249" s="538">
        <f t="shared" si="114"/>
        <v>0</v>
      </c>
      <c r="K249" s="539">
        <f t="shared" si="92"/>
        <v>0</v>
      </c>
    </row>
    <row r="250" spans="2:11">
      <c r="B250" s="536">
        <v>3100</v>
      </c>
      <c r="C250" s="556" t="s">
        <v>801</v>
      </c>
      <c r="D250" s="538">
        <f t="shared" ref="D250:J250" si="115">D251+D254+D256+D259+D261+D263+D266+D268+D270</f>
        <v>0</v>
      </c>
      <c r="E250" s="538">
        <f t="shared" si="115"/>
        <v>0</v>
      </c>
      <c r="F250" s="538">
        <f t="shared" si="115"/>
        <v>0</v>
      </c>
      <c r="G250" s="538">
        <f t="shared" si="115"/>
        <v>0</v>
      </c>
      <c r="H250" s="538">
        <f t="shared" si="115"/>
        <v>0</v>
      </c>
      <c r="I250" s="538">
        <f t="shared" si="115"/>
        <v>0</v>
      </c>
      <c r="J250" s="538">
        <f t="shared" si="115"/>
        <v>0</v>
      </c>
      <c r="K250" s="539">
        <f t="shared" si="92"/>
        <v>0</v>
      </c>
    </row>
    <row r="251" spans="2:11">
      <c r="B251" s="536">
        <v>3110</v>
      </c>
      <c r="C251" s="554" t="s">
        <v>802</v>
      </c>
      <c r="D251" s="538">
        <f t="shared" ref="D251:J251" si="116">D252+D253</f>
        <v>0</v>
      </c>
      <c r="E251" s="538">
        <f t="shared" si="116"/>
        <v>0</v>
      </c>
      <c r="F251" s="538">
        <f t="shared" si="116"/>
        <v>0</v>
      </c>
      <c r="G251" s="538">
        <f t="shared" si="116"/>
        <v>0</v>
      </c>
      <c r="H251" s="538">
        <f t="shared" si="116"/>
        <v>0</v>
      </c>
      <c r="I251" s="538">
        <f t="shared" si="116"/>
        <v>0</v>
      </c>
      <c r="J251" s="538">
        <f t="shared" si="116"/>
        <v>0</v>
      </c>
      <c r="K251" s="539">
        <f t="shared" si="92"/>
        <v>0</v>
      </c>
    </row>
    <row r="252" spans="2:11">
      <c r="B252" s="541">
        <v>3111</v>
      </c>
      <c r="C252" s="542" t="s">
        <v>803</v>
      </c>
      <c r="D252" s="543"/>
      <c r="E252" s="543"/>
      <c r="F252" s="544">
        <f>+D252+E252</f>
        <v>0</v>
      </c>
      <c r="G252" s="543"/>
      <c r="H252" s="543"/>
      <c r="I252" s="544">
        <f>+G252+H252+J252</f>
        <v>0</v>
      </c>
      <c r="J252" s="543"/>
      <c r="K252" s="539">
        <f t="shared" si="92"/>
        <v>0</v>
      </c>
    </row>
    <row r="253" spans="2:11">
      <c r="B253" s="541">
        <v>3112</v>
      </c>
      <c r="C253" s="542" t="s">
        <v>804</v>
      </c>
      <c r="D253" s="543"/>
      <c r="E253" s="543"/>
      <c r="F253" s="544">
        <f>+D253+E253</f>
        <v>0</v>
      </c>
      <c r="G253" s="543"/>
      <c r="H253" s="543"/>
      <c r="I253" s="544">
        <f>+G253+H253+J253</f>
        <v>0</v>
      </c>
      <c r="J253" s="543"/>
      <c r="K253" s="539">
        <f t="shared" si="92"/>
        <v>0</v>
      </c>
    </row>
    <row r="254" spans="2:11">
      <c r="B254" s="536">
        <v>3120</v>
      </c>
      <c r="C254" s="540" t="s">
        <v>805</v>
      </c>
      <c r="D254" s="538">
        <f t="shared" ref="D254:J254" si="117">D255</f>
        <v>0</v>
      </c>
      <c r="E254" s="538">
        <f t="shared" si="117"/>
        <v>0</v>
      </c>
      <c r="F254" s="538">
        <f t="shared" si="117"/>
        <v>0</v>
      </c>
      <c r="G254" s="538">
        <f t="shared" si="117"/>
        <v>0</v>
      </c>
      <c r="H254" s="538">
        <f t="shared" si="117"/>
        <v>0</v>
      </c>
      <c r="I254" s="538">
        <f t="shared" si="117"/>
        <v>0</v>
      </c>
      <c r="J254" s="538">
        <f t="shared" si="117"/>
        <v>0</v>
      </c>
      <c r="K254" s="539">
        <f t="shared" si="92"/>
        <v>0</v>
      </c>
    </row>
    <row r="255" spans="2:11">
      <c r="B255" s="541">
        <v>3121</v>
      </c>
      <c r="C255" s="542" t="s">
        <v>805</v>
      </c>
      <c r="D255" s="543"/>
      <c r="E255" s="543"/>
      <c r="F255" s="544">
        <f>+D255+E255</f>
        <v>0</v>
      </c>
      <c r="G255" s="543"/>
      <c r="H255" s="543"/>
      <c r="I255" s="544">
        <f>+G255+H255+J255</f>
        <v>0</v>
      </c>
      <c r="J255" s="543"/>
      <c r="K255" s="539">
        <f t="shared" si="92"/>
        <v>0</v>
      </c>
    </row>
    <row r="256" spans="2:11">
      <c r="B256" s="536">
        <v>3130</v>
      </c>
      <c r="C256" s="540" t="s">
        <v>806</v>
      </c>
      <c r="D256" s="538">
        <f t="shared" ref="D256:J256" si="118">D257+D258</f>
        <v>0</v>
      </c>
      <c r="E256" s="538">
        <f t="shared" si="118"/>
        <v>0</v>
      </c>
      <c r="F256" s="538">
        <f t="shared" si="118"/>
        <v>0</v>
      </c>
      <c r="G256" s="538">
        <f t="shared" si="118"/>
        <v>0</v>
      </c>
      <c r="H256" s="538">
        <f t="shared" si="118"/>
        <v>0</v>
      </c>
      <c r="I256" s="538">
        <f t="shared" si="118"/>
        <v>0</v>
      </c>
      <c r="J256" s="538">
        <f t="shared" si="118"/>
        <v>0</v>
      </c>
      <c r="K256" s="539">
        <f t="shared" si="92"/>
        <v>0</v>
      </c>
    </row>
    <row r="257" spans="2:11">
      <c r="B257" s="541">
        <v>3131</v>
      </c>
      <c r="C257" s="542" t="s">
        <v>807</v>
      </c>
      <c r="D257" s="543"/>
      <c r="E257" s="543"/>
      <c r="F257" s="544">
        <f>+D257+E257</f>
        <v>0</v>
      </c>
      <c r="G257" s="543"/>
      <c r="H257" s="543"/>
      <c r="I257" s="544">
        <f>+G257+H257+J257</f>
        <v>0</v>
      </c>
      <c r="J257" s="543"/>
      <c r="K257" s="539">
        <f t="shared" si="92"/>
        <v>0</v>
      </c>
    </row>
    <row r="258" spans="2:11">
      <c r="B258" s="541">
        <v>3132</v>
      </c>
      <c r="C258" s="542" t="s">
        <v>808</v>
      </c>
      <c r="D258" s="543"/>
      <c r="E258" s="543"/>
      <c r="F258" s="544">
        <f>+D258+E258</f>
        <v>0</v>
      </c>
      <c r="G258" s="543"/>
      <c r="H258" s="543"/>
      <c r="I258" s="544">
        <f>+G258+H258+J258</f>
        <v>0</v>
      </c>
      <c r="J258" s="543"/>
      <c r="K258" s="539">
        <f t="shared" si="92"/>
        <v>0</v>
      </c>
    </row>
    <row r="259" spans="2:11">
      <c r="B259" s="536">
        <v>3140</v>
      </c>
      <c r="C259" s="540" t="s">
        <v>809</v>
      </c>
      <c r="D259" s="538">
        <f t="shared" ref="D259:J259" si="119">D260</f>
        <v>0</v>
      </c>
      <c r="E259" s="538">
        <f t="shared" si="119"/>
        <v>0</v>
      </c>
      <c r="F259" s="538">
        <f t="shared" si="119"/>
        <v>0</v>
      </c>
      <c r="G259" s="538">
        <f t="shared" si="119"/>
        <v>0</v>
      </c>
      <c r="H259" s="538">
        <f t="shared" si="119"/>
        <v>0</v>
      </c>
      <c r="I259" s="538">
        <f t="shared" si="119"/>
        <v>0</v>
      </c>
      <c r="J259" s="538">
        <f t="shared" si="119"/>
        <v>0</v>
      </c>
      <c r="K259" s="539">
        <f t="shared" si="92"/>
        <v>0</v>
      </c>
    </row>
    <row r="260" spans="2:11">
      <c r="B260" s="541">
        <v>3141</v>
      </c>
      <c r="C260" s="542" t="s">
        <v>810</v>
      </c>
      <c r="D260" s="543"/>
      <c r="E260" s="543"/>
      <c r="F260" s="544">
        <f>+D260+E260</f>
        <v>0</v>
      </c>
      <c r="G260" s="543"/>
      <c r="H260" s="543"/>
      <c r="I260" s="544">
        <f>+G260+H260+J260</f>
        <v>0</v>
      </c>
      <c r="J260" s="543"/>
      <c r="K260" s="539">
        <f t="shared" si="92"/>
        <v>0</v>
      </c>
    </row>
    <row r="261" spans="2:11">
      <c r="B261" s="536">
        <v>3150</v>
      </c>
      <c r="C261" s="540" t="s">
        <v>811</v>
      </c>
      <c r="D261" s="538">
        <f t="shared" ref="D261:J261" si="120">D262</f>
        <v>0</v>
      </c>
      <c r="E261" s="538">
        <f t="shared" si="120"/>
        <v>0</v>
      </c>
      <c r="F261" s="538">
        <f t="shared" si="120"/>
        <v>0</v>
      </c>
      <c r="G261" s="538">
        <f t="shared" si="120"/>
        <v>0</v>
      </c>
      <c r="H261" s="538">
        <f t="shared" si="120"/>
        <v>0</v>
      </c>
      <c r="I261" s="538">
        <f t="shared" si="120"/>
        <v>0</v>
      </c>
      <c r="J261" s="538">
        <f t="shared" si="120"/>
        <v>0</v>
      </c>
      <c r="K261" s="539">
        <f t="shared" si="92"/>
        <v>0</v>
      </c>
    </row>
    <row r="262" spans="2:11">
      <c r="B262" s="541">
        <v>3151</v>
      </c>
      <c r="C262" s="542" t="s">
        <v>812</v>
      </c>
      <c r="D262" s="543"/>
      <c r="E262" s="543"/>
      <c r="F262" s="544">
        <f>+D262+E262</f>
        <v>0</v>
      </c>
      <c r="G262" s="543"/>
      <c r="H262" s="543"/>
      <c r="I262" s="544">
        <f>+G262+H262+J262</f>
        <v>0</v>
      </c>
      <c r="J262" s="543"/>
      <c r="K262" s="539">
        <f t="shared" si="92"/>
        <v>0</v>
      </c>
    </row>
    <row r="263" spans="2:11">
      <c r="B263" s="536">
        <v>3160</v>
      </c>
      <c r="C263" s="540" t="s">
        <v>813</v>
      </c>
      <c r="D263" s="538">
        <f t="shared" ref="D263:J263" si="121">D264+D265</f>
        <v>0</v>
      </c>
      <c r="E263" s="538">
        <f t="shared" si="121"/>
        <v>0</v>
      </c>
      <c r="F263" s="538">
        <f t="shared" si="121"/>
        <v>0</v>
      </c>
      <c r="G263" s="538">
        <f t="shared" si="121"/>
        <v>0</v>
      </c>
      <c r="H263" s="538">
        <f t="shared" si="121"/>
        <v>0</v>
      </c>
      <c r="I263" s="538">
        <f t="shared" si="121"/>
        <v>0</v>
      </c>
      <c r="J263" s="538">
        <f t="shared" si="121"/>
        <v>0</v>
      </c>
      <c r="K263" s="539">
        <f t="shared" si="92"/>
        <v>0</v>
      </c>
    </row>
    <row r="264" spans="2:11">
      <c r="B264" s="541">
        <v>3161</v>
      </c>
      <c r="C264" s="542" t="s">
        <v>814</v>
      </c>
      <c r="D264" s="543"/>
      <c r="E264" s="543"/>
      <c r="F264" s="544">
        <f>+D264+E264</f>
        <v>0</v>
      </c>
      <c r="G264" s="543"/>
      <c r="H264" s="543"/>
      <c r="I264" s="544">
        <f>+G264+H264+J264</f>
        <v>0</v>
      </c>
      <c r="J264" s="543"/>
      <c r="K264" s="539">
        <f t="shared" si="92"/>
        <v>0</v>
      </c>
    </row>
    <row r="265" spans="2:11">
      <c r="B265" s="541">
        <v>3162</v>
      </c>
      <c r="C265" s="542" t="s">
        <v>815</v>
      </c>
      <c r="D265" s="543"/>
      <c r="E265" s="543"/>
      <c r="F265" s="544">
        <f>+D265+E265</f>
        <v>0</v>
      </c>
      <c r="G265" s="543"/>
      <c r="H265" s="543"/>
      <c r="I265" s="544">
        <f>+G265+H265+J265</f>
        <v>0</v>
      </c>
      <c r="J265" s="543"/>
      <c r="K265" s="539">
        <f t="shared" si="92"/>
        <v>0</v>
      </c>
    </row>
    <row r="266" spans="2:11" ht="12.75" customHeight="1">
      <c r="B266" s="536">
        <v>3170</v>
      </c>
      <c r="C266" s="540" t="s">
        <v>816</v>
      </c>
      <c r="D266" s="538">
        <f t="shared" ref="D266:J266" si="122">D267</f>
        <v>0</v>
      </c>
      <c r="E266" s="538">
        <f t="shared" si="122"/>
        <v>0</v>
      </c>
      <c r="F266" s="538">
        <f t="shared" si="122"/>
        <v>0</v>
      </c>
      <c r="G266" s="538">
        <f t="shared" si="122"/>
        <v>0</v>
      </c>
      <c r="H266" s="538">
        <f t="shared" si="122"/>
        <v>0</v>
      </c>
      <c r="I266" s="538">
        <f t="shared" si="122"/>
        <v>0</v>
      </c>
      <c r="J266" s="538">
        <f t="shared" si="122"/>
        <v>0</v>
      </c>
      <c r="K266" s="539">
        <f t="shared" si="92"/>
        <v>0</v>
      </c>
    </row>
    <row r="267" spans="2:11">
      <c r="B267" s="541">
        <v>3171</v>
      </c>
      <c r="C267" s="542" t="s">
        <v>817</v>
      </c>
      <c r="D267" s="543"/>
      <c r="E267" s="543"/>
      <c r="F267" s="544">
        <f>+D267+E267</f>
        <v>0</v>
      </c>
      <c r="G267" s="543"/>
      <c r="H267" s="543"/>
      <c r="I267" s="544">
        <f>+G267+H267+J267</f>
        <v>0</v>
      </c>
      <c r="J267" s="543"/>
      <c r="K267" s="539">
        <f t="shared" si="92"/>
        <v>0</v>
      </c>
    </row>
    <row r="268" spans="2:11">
      <c r="B268" s="536">
        <v>3180</v>
      </c>
      <c r="C268" s="540" t="s">
        <v>818</v>
      </c>
      <c r="D268" s="538">
        <f t="shared" ref="D268:J268" si="123">D269</f>
        <v>0</v>
      </c>
      <c r="E268" s="538">
        <f t="shared" si="123"/>
        <v>0</v>
      </c>
      <c r="F268" s="538">
        <f t="shared" si="123"/>
        <v>0</v>
      </c>
      <c r="G268" s="538">
        <f t="shared" si="123"/>
        <v>0</v>
      </c>
      <c r="H268" s="538">
        <f t="shared" si="123"/>
        <v>0</v>
      </c>
      <c r="I268" s="538">
        <f t="shared" si="123"/>
        <v>0</v>
      </c>
      <c r="J268" s="538">
        <f t="shared" si="123"/>
        <v>0</v>
      </c>
      <c r="K268" s="539">
        <f t="shared" si="92"/>
        <v>0</v>
      </c>
    </row>
    <row r="269" spans="2:11">
      <c r="B269" s="541">
        <v>3181</v>
      </c>
      <c r="C269" s="542" t="s">
        <v>819</v>
      </c>
      <c r="D269" s="543"/>
      <c r="E269" s="543"/>
      <c r="F269" s="544">
        <f>+D269+E269</f>
        <v>0</v>
      </c>
      <c r="G269" s="543"/>
      <c r="H269" s="543"/>
      <c r="I269" s="544">
        <f>+G269+H269+J269</f>
        <v>0</v>
      </c>
      <c r="J269" s="543"/>
      <c r="K269" s="539">
        <f t="shared" si="92"/>
        <v>0</v>
      </c>
    </row>
    <row r="270" spans="2:11">
      <c r="B270" s="536">
        <v>3190</v>
      </c>
      <c r="C270" s="540" t="s">
        <v>820</v>
      </c>
      <c r="D270" s="538">
        <f>SUM(D271:D272)</f>
        <v>0</v>
      </c>
      <c r="E270" s="538">
        <f t="shared" ref="E270:J270" si="124">SUM(E271:E272)</f>
        <v>0</v>
      </c>
      <c r="F270" s="538">
        <f t="shared" si="124"/>
        <v>0</v>
      </c>
      <c r="G270" s="538">
        <f t="shared" si="124"/>
        <v>0</v>
      </c>
      <c r="H270" s="538">
        <f t="shared" si="124"/>
        <v>0</v>
      </c>
      <c r="I270" s="538">
        <f t="shared" si="124"/>
        <v>0</v>
      </c>
      <c r="J270" s="538">
        <f t="shared" si="124"/>
        <v>0</v>
      </c>
      <c r="K270" s="539">
        <f t="shared" si="92"/>
        <v>0</v>
      </c>
    </row>
    <row r="271" spans="2:11">
      <c r="B271" s="541">
        <v>3191</v>
      </c>
      <c r="C271" s="542" t="s">
        <v>821</v>
      </c>
      <c r="D271" s="543"/>
      <c r="E271" s="543"/>
      <c r="F271" s="544">
        <f>+D271+E271</f>
        <v>0</v>
      </c>
      <c r="G271" s="543"/>
      <c r="H271" s="543"/>
      <c r="I271" s="544">
        <f>+G271+H271+J271</f>
        <v>0</v>
      </c>
      <c r="J271" s="543"/>
      <c r="K271" s="539">
        <f t="shared" si="92"/>
        <v>0</v>
      </c>
    </row>
    <row r="272" spans="2:11">
      <c r="B272" s="541">
        <v>3192</v>
      </c>
      <c r="C272" s="542" t="s">
        <v>822</v>
      </c>
      <c r="D272" s="543"/>
      <c r="E272" s="543"/>
      <c r="F272" s="544">
        <f>+D272+E272</f>
        <v>0</v>
      </c>
      <c r="G272" s="543"/>
      <c r="H272" s="543"/>
      <c r="I272" s="544">
        <f>+G272+H272+J272</f>
        <v>0</v>
      </c>
      <c r="J272" s="543"/>
      <c r="K272" s="539">
        <f t="shared" si="92"/>
        <v>0</v>
      </c>
    </row>
    <row r="273" spans="2:11">
      <c r="B273" s="536">
        <v>3200</v>
      </c>
      <c r="C273" s="548" t="s">
        <v>823</v>
      </c>
      <c r="D273" s="538">
        <f>D274+D276+D278+D280+D282+D284+D286+D288+D290</f>
        <v>0</v>
      </c>
      <c r="E273" s="538">
        <f t="shared" ref="E273:J273" si="125">E274+E276+E278+E280+E282+E284+E286+E288+E290</f>
        <v>0</v>
      </c>
      <c r="F273" s="538">
        <f t="shared" si="125"/>
        <v>0</v>
      </c>
      <c r="G273" s="538">
        <f t="shared" si="125"/>
        <v>0</v>
      </c>
      <c r="H273" s="538">
        <f t="shared" si="125"/>
        <v>0</v>
      </c>
      <c r="I273" s="538">
        <f t="shared" si="125"/>
        <v>0</v>
      </c>
      <c r="J273" s="538">
        <f t="shared" si="125"/>
        <v>0</v>
      </c>
      <c r="K273" s="539">
        <f t="shared" ref="K273:K336" si="126">F273-I273</f>
        <v>0</v>
      </c>
    </row>
    <row r="274" spans="2:11">
      <c r="B274" s="536">
        <v>3210</v>
      </c>
      <c r="C274" s="540" t="s">
        <v>824</v>
      </c>
      <c r="D274" s="538">
        <f t="shared" ref="D274:J274" si="127">D275</f>
        <v>0</v>
      </c>
      <c r="E274" s="538">
        <f t="shared" si="127"/>
        <v>0</v>
      </c>
      <c r="F274" s="538">
        <f t="shared" si="127"/>
        <v>0</v>
      </c>
      <c r="G274" s="538">
        <f t="shared" si="127"/>
        <v>0</v>
      </c>
      <c r="H274" s="538">
        <f t="shared" si="127"/>
        <v>0</v>
      </c>
      <c r="I274" s="538">
        <f t="shared" si="127"/>
        <v>0</v>
      </c>
      <c r="J274" s="538">
        <f t="shared" si="127"/>
        <v>0</v>
      </c>
      <c r="K274" s="539">
        <f t="shared" si="126"/>
        <v>0</v>
      </c>
    </row>
    <row r="275" spans="2:11">
      <c r="B275" s="541">
        <v>3211</v>
      </c>
      <c r="C275" s="542" t="s">
        <v>824</v>
      </c>
      <c r="D275" s="543"/>
      <c r="E275" s="543"/>
      <c r="F275" s="544">
        <f>+D275+E275</f>
        <v>0</v>
      </c>
      <c r="G275" s="543"/>
      <c r="H275" s="543"/>
      <c r="I275" s="544">
        <f>+G275+H275+J275</f>
        <v>0</v>
      </c>
      <c r="J275" s="543"/>
      <c r="K275" s="539">
        <f t="shared" si="126"/>
        <v>0</v>
      </c>
    </row>
    <row r="276" spans="2:11">
      <c r="B276" s="536">
        <v>3220</v>
      </c>
      <c r="C276" s="540" t="s">
        <v>825</v>
      </c>
      <c r="D276" s="538">
        <f t="shared" ref="D276:J276" si="128">D277</f>
        <v>0</v>
      </c>
      <c r="E276" s="538">
        <f t="shared" si="128"/>
        <v>0</v>
      </c>
      <c r="F276" s="538">
        <f t="shared" si="128"/>
        <v>0</v>
      </c>
      <c r="G276" s="538">
        <f t="shared" si="128"/>
        <v>0</v>
      </c>
      <c r="H276" s="538">
        <f t="shared" si="128"/>
        <v>0</v>
      </c>
      <c r="I276" s="538">
        <f t="shared" si="128"/>
        <v>0</v>
      </c>
      <c r="J276" s="538">
        <f t="shared" si="128"/>
        <v>0</v>
      </c>
      <c r="K276" s="539">
        <f t="shared" si="126"/>
        <v>0</v>
      </c>
    </row>
    <row r="277" spans="2:11">
      <c r="B277" s="541">
        <v>3221</v>
      </c>
      <c r="C277" s="542" t="s">
        <v>826</v>
      </c>
      <c r="D277" s="543"/>
      <c r="E277" s="543"/>
      <c r="F277" s="544">
        <f>+D277+E277</f>
        <v>0</v>
      </c>
      <c r="G277" s="543"/>
      <c r="H277" s="543"/>
      <c r="I277" s="544">
        <f>+G277+H277+J277</f>
        <v>0</v>
      </c>
      <c r="J277" s="543"/>
      <c r="K277" s="539">
        <f t="shared" si="126"/>
        <v>0</v>
      </c>
    </row>
    <row r="278" spans="2:11" ht="24" customHeight="1">
      <c r="B278" s="536">
        <v>3230</v>
      </c>
      <c r="C278" s="540" t="s">
        <v>827</v>
      </c>
      <c r="D278" s="538">
        <f t="shared" ref="D278:J278" si="129">D279</f>
        <v>0</v>
      </c>
      <c r="E278" s="538">
        <f t="shared" si="129"/>
        <v>0</v>
      </c>
      <c r="F278" s="538">
        <f t="shared" si="129"/>
        <v>0</v>
      </c>
      <c r="G278" s="538">
        <f t="shared" si="129"/>
        <v>0</v>
      </c>
      <c r="H278" s="538">
        <f t="shared" si="129"/>
        <v>0</v>
      </c>
      <c r="I278" s="538">
        <f t="shared" si="129"/>
        <v>0</v>
      </c>
      <c r="J278" s="538">
        <f t="shared" si="129"/>
        <v>0</v>
      </c>
      <c r="K278" s="539">
        <f t="shared" si="126"/>
        <v>0</v>
      </c>
    </row>
    <row r="279" spans="2:11">
      <c r="B279" s="541">
        <v>3231</v>
      </c>
      <c r="C279" s="542" t="s">
        <v>828</v>
      </c>
      <c r="D279" s="543"/>
      <c r="E279" s="543"/>
      <c r="F279" s="544">
        <f>+D279+E279</f>
        <v>0</v>
      </c>
      <c r="G279" s="543"/>
      <c r="H279" s="543"/>
      <c r="I279" s="544">
        <f>+G279+H279+J279</f>
        <v>0</v>
      </c>
      <c r="J279" s="543"/>
      <c r="K279" s="539">
        <f t="shared" si="126"/>
        <v>0</v>
      </c>
    </row>
    <row r="280" spans="2:11">
      <c r="B280" s="536">
        <v>3240</v>
      </c>
      <c r="C280" s="540" t="s">
        <v>829</v>
      </c>
      <c r="D280" s="538">
        <f t="shared" ref="D280:J280" si="130">D281</f>
        <v>0</v>
      </c>
      <c r="E280" s="538">
        <f t="shared" si="130"/>
        <v>0</v>
      </c>
      <c r="F280" s="538">
        <f t="shared" si="130"/>
        <v>0</v>
      </c>
      <c r="G280" s="538">
        <f t="shared" si="130"/>
        <v>0</v>
      </c>
      <c r="H280" s="538">
        <f t="shared" si="130"/>
        <v>0</v>
      </c>
      <c r="I280" s="538">
        <f t="shared" si="130"/>
        <v>0</v>
      </c>
      <c r="J280" s="538">
        <f t="shared" si="130"/>
        <v>0</v>
      </c>
      <c r="K280" s="539">
        <f t="shared" si="126"/>
        <v>0</v>
      </c>
    </row>
    <row r="281" spans="2:11">
      <c r="B281" s="541">
        <v>3241</v>
      </c>
      <c r="C281" s="542" t="s">
        <v>829</v>
      </c>
      <c r="D281" s="543"/>
      <c r="E281" s="543"/>
      <c r="F281" s="544">
        <f>+D281+E281</f>
        <v>0</v>
      </c>
      <c r="G281" s="543"/>
      <c r="H281" s="543"/>
      <c r="I281" s="544">
        <f>+G281+H281+J281</f>
        <v>0</v>
      </c>
      <c r="J281" s="543"/>
      <c r="K281" s="539">
        <f t="shared" si="126"/>
        <v>0</v>
      </c>
    </row>
    <row r="282" spans="2:11">
      <c r="B282" s="536">
        <v>3250</v>
      </c>
      <c r="C282" s="540" t="s">
        <v>830</v>
      </c>
      <c r="D282" s="538">
        <f t="shared" ref="D282:J282" si="131">D283</f>
        <v>0</v>
      </c>
      <c r="E282" s="538">
        <f t="shared" si="131"/>
        <v>0</v>
      </c>
      <c r="F282" s="538">
        <f t="shared" si="131"/>
        <v>0</v>
      </c>
      <c r="G282" s="538">
        <f t="shared" si="131"/>
        <v>0</v>
      </c>
      <c r="H282" s="538">
        <f t="shared" si="131"/>
        <v>0</v>
      </c>
      <c r="I282" s="538">
        <f t="shared" si="131"/>
        <v>0</v>
      </c>
      <c r="J282" s="538">
        <f t="shared" si="131"/>
        <v>0</v>
      </c>
      <c r="K282" s="539">
        <f t="shared" si="126"/>
        <v>0</v>
      </c>
    </row>
    <row r="283" spans="2:11">
      <c r="B283" s="541">
        <v>3251</v>
      </c>
      <c r="C283" s="542" t="s">
        <v>831</v>
      </c>
      <c r="D283" s="543"/>
      <c r="E283" s="543"/>
      <c r="F283" s="544">
        <f>+D283+E283</f>
        <v>0</v>
      </c>
      <c r="G283" s="543"/>
      <c r="H283" s="543"/>
      <c r="I283" s="544">
        <f>+G283+H283+J283</f>
        <v>0</v>
      </c>
      <c r="J283" s="543"/>
      <c r="K283" s="539">
        <f t="shared" si="126"/>
        <v>0</v>
      </c>
    </row>
    <row r="284" spans="2:11">
      <c r="B284" s="536">
        <v>3260</v>
      </c>
      <c r="C284" s="540" t="s">
        <v>832</v>
      </c>
      <c r="D284" s="538">
        <f t="shared" ref="D284:J284" si="132">D285</f>
        <v>0</v>
      </c>
      <c r="E284" s="538">
        <f t="shared" si="132"/>
        <v>0</v>
      </c>
      <c r="F284" s="538">
        <f t="shared" si="132"/>
        <v>0</v>
      </c>
      <c r="G284" s="538">
        <f t="shared" si="132"/>
        <v>0</v>
      </c>
      <c r="H284" s="538">
        <f t="shared" si="132"/>
        <v>0</v>
      </c>
      <c r="I284" s="538">
        <f t="shared" si="132"/>
        <v>0</v>
      </c>
      <c r="J284" s="538">
        <f t="shared" si="132"/>
        <v>0</v>
      </c>
      <c r="K284" s="539">
        <f t="shared" si="126"/>
        <v>0</v>
      </c>
    </row>
    <row r="285" spans="2:11">
      <c r="B285" s="541">
        <v>3261</v>
      </c>
      <c r="C285" s="542" t="s">
        <v>833</v>
      </c>
      <c r="D285" s="543"/>
      <c r="E285" s="543"/>
      <c r="F285" s="544">
        <f>+D285+E285</f>
        <v>0</v>
      </c>
      <c r="G285" s="543"/>
      <c r="H285" s="543"/>
      <c r="I285" s="544">
        <f>+G285+H285+J285</f>
        <v>0</v>
      </c>
      <c r="J285" s="543"/>
      <c r="K285" s="539">
        <f t="shared" si="126"/>
        <v>0</v>
      </c>
    </row>
    <row r="286" spans="2:11">
      <c r="B286" s="536">
        <v>3270</v>
      </c>
      <c r="C286" s="540" t="s">
        <v>834</v>
      </c>
      <c r="D286" s="538">
        <f t="shared" ref="D286:J286" si="133">D287</f>
        <v>0</v>
      </c>
      <c r="E286" s="538">
        <f t="shared" si="133"/>
        <v>0</v>
      </c>
      <c r="F286" s="538">
        <f t="shared" si="133"/>
        <v>0</v>
      </c>
      <c r="G286" s="538">
        <f t="shared" si="133"/>
        <v>0</v>
      </c>
      <c r="H286" s="538">
        <f t="shared" si="133"/>
        <v>0</v>
      </c>
      <c r="I286" s="538">
        <f t="shared" si="133"/>
        <v>0</v>
      </c>
      <c r="J286" s="538">
        <f t="shared" si="133"/>
        <v>0</v>
      </c>
      <c r="K286" s="539">
        <f t="shared" si="126"/>
        <v>0</v>
      </c>
    </row>
    <row r="287" spans="2:11">
      <c r="B287" s="541">
        <v>3271</v>
      </c>
      <c r="C287" s="542" t="s">
        <v>834</v>
      </c>
      <c r="D287" s="543"/>
      <c r="E287" s="543"/>
      <c r="F287" s="544">
        <f>+D287+E287</f>
        <v>0</v>
      </c>
      <c r="G287" s="543"/>
      <c r="H287" s="543"/>
      <c r="I287" s="544">
        <f>+G287+H287+J287</f>
        <v>0</v>
      </c>
      <c r="J287" s="543"/>
      <c r="K287" s="539">
        <f t="shared" si="126"/>
        <v>0</v>
      </c>
    </row>
    <row r="288" spans="2:11">
      <c r="B288" s="536">
        <v>3280</v>
      </c>
      <c r="C288" s="540" t="s">
        <v>835</v>
      </c>
      <c r="D288" s="538">
        <f t="shared" ref="D288:J288" si="134">D289</f>
        <v>0</v>
      </c>
      <c r="E288" s="538">
        <f t="shared" si="134"/>
        <v>0</v>
      </c>
      <c r="F288" s="538">
        <f t="shared" si="134"/>
        <v>0</v>
      </c>
      <c r="G288" s="538">
        <f t="shared" si="134"/>
        <v>0</v>
      </c>
      <c r="H288" s="538">
        <f t="shared" si="134"/>
        <v>0</v>
      </c>
      <c r="I288" s="538">
        <f t="shared" si="134"/>
        <v>0</v>
      </c>
      <c r="J288" s="538">
        <f t="shared" si="134"/>
        <v>0</v>
      </c>
      <c r="K288" s="539">
        <f t="shared" si="126"/>
        <v>0</v>
      </c>
    </row>
    <row r="289" spans="2:11">
      <c r="B289" s="541">
        <v>3281</v>
      </c>
      <c r="C289" s="542" t="s">
        <v>835</v>
      </c>
      <c r="D289" s="543"/>
      <c r="E289" s="543"/>
      <c r="F289" s="544">
        <f>+D289+E289</f>
        <v>0</v>
      </c>
      <c r="G289" s="543"/>
      <c r="H289" s="543"/>
      <c r="I289" s="544">
        <f>+G289+H289+J289</f>
        <v>0</v>
      </c>
      <c r="J289" s="543"/>
      <c r="K289" s="539">
        <f t="shared" si="126"/>
        <v>0</v>
      </c>
    </row>
    <row r="290" spans="2:11">
      <c r="B290" s="536">
        <v>3290</v>
      </c>
      <c r="C290" s="540" t="s">
        <v>836</v>
      </c>
      <c r="D290" s="538">
        <f t="shared" ref="D290:J290" si="135">D291</f>
        <v>0</v>
      </c>
      <c r="E290" s="538">
        <f t="shared" si="135"/>
        <v>0</v>
      </c>
      <c r="F290" s="538">
        <f t="shared" si="135"/>
        <v>0</v>
      </c>
      <c r="G290" s="538">
        <f t="shared" si="135"/>
        <v>0</v>
      </c>
      <c r="H290" s="538">
        <f t="shared" si="135"/>
        <v>0</v>
      </c>
      <c r="I290" s="538">
        <f t="shared" si="135"/>
        <v>0</v>
      </c>
      <c r="J290" s="538">
        <f t="shared" si="135"/>
        <v>0</v>
      </c>
      <c r="K290" s="539">
        <f t="shared" si="126"/>
        <v>0</v>
      </c>
    </row>
    <row r="291" spans="2:11">
      <c r="B291" s="541">
        <v>3291</v>
      </c>
      <c r="C291" s="542" t="s">
        <v>837</v>
      </c>
      <c r="D291" s="543"/>
      <c r="E291" s="543"/>
      <c r="F291" s="544">
        <f>+D291+E291</f>
        <v>0</v>
      </c>
      <c r="G291" s="543"/>
      <c r="H291" s="543"/>
      <c r="I291" s="544">
        <f>+G291+H291+J291</f>
        <v>0</v>
      </c>
      <c r="J291" s="543"/>
      <c r="K291" s="539">
        <f t="shared" si="126"/>
        <v>0</v>
      </c>
    </row>
    <row r="292" spans="2:11" ht="15" customHeight="1">
      <c r="B292" s="536">
        <v>3300</v>
      </c>
      <c r="C292" s="548" t="s">
        <v>838</v>
      </c>
      <c r="D292" s="538">
        <f t="shared" ref="D292:J292" si="136">D293+D295+D297+D299+D301+D303+D307+D309+D311</f>
        <v>0</v>
      </c>
      <c r="E292" s="538">
        <f t="shared" si="136"/>
        <v>0</v>
      </c>
      <c r="F292" s="538">
        <f t="shared" si="136"/>
        <v>0</v>
      </c>
      <c r="G292" s="538">
        <f t="shared" si="136"/>
        <v>0</v>
      </c>
      <c r="H292" s="538">
        <f t="shared" si="136"/>
        <v>0</v>
      </c>
      <c r="I292" s="538">
        <f t="shared" si="136"/>
        <v>0</v>
      </c>
      <c r="J292" s="538">
        <f t="shared" si="136"/>
        <v>0</v>
      </c>
      <c r="K292" s="539">
        <f t="shared" si="126"/>
        <v>0</v>
      </c>
    </row>
    <row r="293" spans="2:11">
      <c r="B293" s="536">
        <v>3310</v>
      </c>
      <c r="C293" s="540" t="s">
        <v>839</v>
      </c>
      <c r="D293" s="538">
        <f t="shared" ref="D293:J293" si="137">D294</f>
        <v>0</v>
      </c>
      <c r="E293" s="538">
        <f t="shared" si="137"/>
        <v>0</v>
      </c>
      <c r="F293" s="538">
        <f t="shared" si="137"/>
        <v>0</v>
      </c>
      <c r="G293" s="538">
        <f t="shared" si="137"/>
        <v>0</v>
      </c>
      <c r="H293" s="538">
        <f t="shared" si="137"/>
        <v>0</v>
      </c>
      <c r="I293" s="538">
        <f t="shared" si="137"/>
        <v>0</v>
      </c>
      <c r="J293" s="538">
        <f t="shared" si="137"/>
        <v>0</v>
      </c>
      <c r="K293" s="539">
        <f t="shared" si="126"/>
        <v>0</v>
      </c>
    </row>
    <row r="294" spans="2:11">
      <c r="B294" s="541">
        <v>3311</v>
      </c>
      <c r="C294" s="542" t="s">
        <v>840</v>
      </c>
      <c r="D294" s="543"/>
      <c r="E294" s="543"/>
      <c r="F294" s="544">
        <f>+D294+E294</f>
        <v>0</v>
      </c>
      <c r="G294" s="543"/>
      <c r="H294" s="543"/>
      <c r="I294" s="544">
        <f>+G294+H294+J294</f>
        <v>0</v>
      </c>
      <c r="J294" s="543"/>
      <c r="K294" s="539">
        <f t="shared" si="126"/>
        <v>0</v>
      </c>
    </row>
    <row r="295" spans="2:11">
      <c r="B295" s="536">
        <v>3320</v>
      </c>
      <c r="C295" s="540" t="s">
        <v>841</v>
      </c>
      <c r="D295" s="538">
        <f t="shared" ref="D295:J295" si="138">D296</f>
        <v>0</v>
      </c>
      <c r="E295" s="538">
        <f t="shared" si="138"/>
        <v>0</v>
      </c>
      <c r="F295" s="538">
        <f t="shared" si="138"/>
        <v>0</v>
      </c>
      <c r="G295" s="538">
        <f t="shared" si="138"/>
        <v>0</v>
      </c>
      <c r="H295" s="538">
        <f t="shared" si="138"/>
        <v>0</v>
      </c>
      <c r="I295" s="538">
        <f t="shared" si="138"/>
        <v>0</v>
      </c>
      <c r="J295" s="538">
        <f t="shared" si="138"/>
        <v>0</v>
      </c>
      <c r="K295" s="539">
        <f t="shared" si="126"/>
        <v>0</v>
      </c>
    </row>
    <row r="296" spans="2:11">
      <c r="B296" s="541">
        <v>3321</v>
      </c>
      <c r="C296" s="542" t="s">
        <v>842</v>
      </c>
      <c r="D296" s="543"/>
      <c r="E296" s="543"/>
      <c r="F296" s="544">
        <f>+D296+E296</f>
        <v>0</v>
      </c>
      <c r="G296" s="543"/>
      <c r="H296" s="543"/>
      <c r="I296" s="544">
        <f>+G296+H296+J296</f>
        <v>0</v>
      </c>
      <c r="J296" s="543"/>
      <c r="K296" s="539">
        <f t="shared" si="126"/>
        <v>0</v>
      </c>
    </row>
    <row r="297" spans="2:11" ht="22.5">
      <c r="B297" s="536">
        <v>3330</v>
      </c>
      <c r="C297" s="540" t="s">
        <v>843</v>
      </c>
      <c r="D297" s="538">
        <f t="shared" ref="D297:J297" si="139">D298</f>
        <v>0</v>
      </c>
      <c r="E297" s="538">
        <f t="shared" si="139"/>
        <v>0</v>
      </c>
      <c r="F297" s="538">
        <f t="shared" si="139"/>
        <v>0</v>
      </c>
      <c r="G297" s="538">
        <f t="shared" si="139"/>
        <v>0</v>
      </c>
      <c r="H297" s="538">
        <f t="shared" si="139"/>
        <v>0</v>
      </c>
      <c r="I297" s="538">
        <f t="shared" si="139"/>
        <v>0</v>
      </c>
      <c r="J297" s="538">
        <f t="shared" si="139"/>
        <v>0</v>
      </c>
      <c r="K297" s="539">
        <f t="shared" si="126"/>
        <v>0</v>
      </c>
    </row>
    <row r="298" spans="2:11">
      <c r="B298" s="541">
        <v>3331</v>
      </c>
      <c r="C298" s="542" t="s">
        <v>844</v>
      </c>
      <c r="D298" s="543"/>
      <c r="E298" s="543"/>
      <c r="F298" s="544">
        <f>+D298+E298</f>
        <v>0</v>
      </c>
      <c r="G298" s="543"/>
      <c r="H298" s="543"/>
      <c r="I298" s="544">
        <f>+G298+H298+J298</f>
        <v>0</v>
      </c>
      <c r="J298" s="543"/>
      <c r="K298" s="539">
        <f t="shared" si="126"/>
        <v>0</v>
      </c>
    </row>
    <row r="299" spans="2:11">
      <c r="B299" s="536">
        <v>3340</v>
      </c>
      <c r="C299" s="540" t="s">
        <v>845</v>
      </c>
      <c r="D299" s="538">
        <f t="shared" ref="D299:J299" si="140">D300</f>
        <v>0</v>
      </c>
      <c r="E299" s="538">
        <f t="shared" si="140"/>
        <v>0</v>
      </c>
      <c r="F299" s="538">
        <f t="shared" si="140"/>
        <v>0</v>
      </c>
      <c r="G299" s="538">
        <f t="shared" si="140"/>
        <v>0</v>
      </c>
      <c r="H299" s="538">
        <f t="shared" si="140"/>
        <v>0</v>
      </c>
      <c r="I299" s="538">
        <f t="shared" si="140"/>
        <v>0</v>
      </c>
      <c r="J299" s="538">
        <f t="shared" si="140"/>
        <v>0</v>
      </c>
      <c r="K299" s="539">
        <f t="shared" si="126"/>
        <v>0</v>
      </c>
    </row>
    <row r="300" spans="2:11">
      <c r="B300" s="541">
        <v>3341</v>
      </c>
      <c r="C300" s="542" t="s">
        <v>846</v>
      </c>
      <c r="D300" s="543"/>
      <c r="E300" s="543"/>
      <c r="F300" s="544">
        <f>+D300+E300</f>
        <v>0</v>
      </c>
      <c r="G300" s="543"/>
      <c r="H300" s="543"/>
      <c r="I300" s="544">
        <f>+G300+H300+J300</f>
        <v>0</v>
      </c>
      <c r="J300" s="543"/>
      <c r="K300" s="539">
        <f t="shared" si="126"/>
        <v>0</v>
      </c>
    </row>
    <row r="301" spans="2:11">
      <c r="B301" s="536">
        <v>3350</v>
      </c>
      <c r="C301" s="540" t="s">
        <v>847</v>
      </c>
      <c r="D301" s="538">
        <f t="shared" ref="D301:J301" si="141">D302</f>
        <v>0</v>
      </c>
      <c r="E301" s="538">
        <f t="shared" si="141"/>
        <v>0</v>
      </c>
      <c r="F301" s="538">
        <f t="shared" si="141"/>
        <v>0</v>
      </c>
      <c r="G301" s="538">
        <f t="shared" si="141"/>
        <v>0</v>
      </c>
      <c r="H301" s="538">
        <f t="shared" si="141"/>
        <v>0</v>
      </c>
      <c r="I301" s="538">
        <f t="shared" si="141"/>
        <v>0</v>
      </c>
      <c r="J301" s="538">
        <f t="shared" si="141"/>
        <v>0</v>
      </c>
      <c r="K301" s="539">
        <f t="shared" si="126"/>
        <v>0</v>
      </c>
    </row>
    <row r="302" spans="2:11">
      <c r="B302" s="541">
        <v>3351</v>
      </c>
      <c r="C302" s="542" t="s">
        <v>847</v>
      </c>
      <c r="D302" s="543"/>
      <c r="E302" s="543"/>
      <c r="F302" s="544">
        <f>+D302+E302</f>
        <v>0</v>
      </c>
      <c r="G302" s="543"/>
      <c r="H302" s="543"/>
      <c r="I302" s="544">
        <f>+G302+H302+J302</f>
        <v>0</v>
      </c>
      <c r="J302" s="543"/>
      <c r="K302" s="539">
        <f t="shared" si="126"/>
        <v>0</v>
      </c>
    </row>
    <row r="303" spans="2:11" ht="14.25" customHeight="1">
      <c r="B303" s="536">
        <v>3360</v>
      </c>
      <c r="C303" s="540" t="s">
        <v>848</v>
      </c>
      <c r="D303" s="538">
        <f>SUM(D304:D306)</f>
        <v>0</v>
      </c>
      <c r="E303" s="538">
        <f t="shared" ref="E303:J303" si="142">SUM(E304:E306)</f>
        <v>0</v>
      </c>
      <c r="F303" s="538">
        <f t="shared" si="142"/>
        <v>0</v>
      </c>
      <c r="G303" s="538">
        <f t="shared" si="142"/>
        <v>0</v>
      </c>
      <c r="H303" s="538">
        <f t="shared" si="142"/>
        <v>0</v>
      </c>
      <c r="I303" s="538">
        <f t="shared" si="142"/>
        <v>0</v>
      </c>
      <c r="J303" s="538">
        <f t="shared" si="142"/>
        <v>0</v>
      </c>
      <c r="K303" s="539">
        <f t="shared" si="126"/>
        <v>0</v>
      </c>
    </row>
    <row r="304" spans="2:11">
      <c r="B304" s="541">
        <v>3361</v>
      </c>
      <c r="C304" s="542" t="s">
        <v>849</v>
      </c>
      <c r="D304" s="543"/>
      <c r="E304" s="543"/>
      <c r="F304" s="544">
        <f>+D304+E304</f>
        <v>0</v>
      </c>
      <c r="G304" s="543"/>
      <c r="H304" s="543"/>
      <c r="I304" s="544">
        <f>+G304+H304+J304</f>
        <v>0</v>
      </c>
      <c r="J304" s="543"/>
      <c r="K304" s="539">
        <f t="shared" si="126"/>
        <v>0</v>
      </c>
    </row>
    <row r="305" spans="2:12" ht="22.5">
      <c r="B305" s="541">
        <v>3362</v>
      </c>
      <c r="C305" s="542" t="s">
        <v>850</v>
      </c>
      <c r="D305" s="543"/>
      <c r="E305" s="543"/>
      <c r="F305" s="544">
        <f>+D305+E305</f>
        <v>0</v>
      </c>
      <c r="G305" s="543"/>
      <c r="H305" s="543"/>
      <c r="I305" s="544">
        <f>+G305+H305+J305</f>
        <v>0</v>
      </c>
      <c r="J305" s="543"/>
      <c r="K305" s="539">
        <f t="shared" si="126"/>
        <v>0</v>
      </c>
    </row>
    <row r="306" spans="2:12">
      <c r="B306" s="541">
        <v>3363</v>
      </c>
      <c r="C306" s="542" t="s">
        <v>851</v>
      </c>
      <c r="D306" s="543"/>
      <c r="E306" s="543"/>
      <c r="F306" s="544">
        <f>+D306+E306</f>
        <v>0</v>
      </c>
      <c r="G306" s="543"/>
      <c r="H306" s="543"/>
      <c r="I306" s="544">
        <f>+G306+H306+J306</f>
        <v>0</v>
      </c>
      <c r="J306" s="543"/>
      <c r="K306" s="539">
        <f t="shared" si="126"/>
        <v>0</v>
      </c>
    </row>
    <row r="307" spans="2:12">
      <c r="B307" s="536">
        <v>3370</v>
      </c>
      <c r="C307" s="540" t="s">
        <v>852</v>
      </c>
      <c r="D307" s="538">
        <f t="shared" ref="D307:J307" si="143">D308</f>
        <v>0</v>
      </c>
      <c r="E307" s="538">
        <f t="shared" si="143"/>
        <v>0</v>
      </c>
      <c r="F307" s="538">
        <f t="shared" si="143"/>
        <v>0</v>
      </c>
      <c r="G307" s="538">
        <f t="shared" si="143"/>
        <v>0</v>
      </c>
      <c r="H307" s="538">
        <f t="shared" si="143"/>
        <v>0</v>
      </c>
      <c r="I307" s="538">
        <f t="shared" si="143"/>
        <v>0</v>
      </c>
      <c r="J307" s="538">
        <f t="shared" si="143"/>
        <v>0</v>
      </c>
      <c r="K307" s="539">
        <f t="shared" si="126"/>
        <v>0</v>
      </c>
    </row>
    <row r="308" spans="2:12">
      <c r="B308" s="541">
        <v>3371</v>
      </c>
      <c r="C308" s="542" t="s">
        <v>852</v>
      </c>
      <c r="D308" s="543"/>
      <c r="E308" s="543"/>
      <c r="F308" s="544">
        <f>+D308+E308</f>
        <v>0</v>
      </c>
      <c r="G308" s="543"/>
      <c r="H308" s="543"/>
      <c r="I308" s="544">
        <f>+G308+H308+J308</f>
        <v>0</v>
      </c>
      <c r="J308" s="543"/>
      <c r="K308" s="539">
        <f t="shared" si="126"/>
        <v>0</v>
      </c>
    </row>
    <row r="309" spans="2:12">
      <c r="B309" s="536">
        <v>3380</v>
      </c>
      <c r="C309" s="540" t="s">
        <v>853</v>
      </c>
      <c r="D309" s="538">
        <f t="shared" ref="D309:J309" si="144">D310</f>
        <v>0</v>
      </c>
      <c r="E309" s="538">
        <f t="shared" si="144"/>
        <v>0</v>
      </c>
      <c r="F309" s="538">
        <f t="shared" si="144"/>
        <v>0</v>
      </c>
      <c r="G309" s="538">
        <f t="shared" si="144"/>
        <v>0</v>
      </c>
      <c r="H309" s="538">
        <f t="shared" si="144"/>
        <v>0</v>
      </c>
      <c r="I309" s="538">
        <f t="shared" si="144"/>
        <v>0</v>
      </c>
      <c r="J309" s="538">
        <f t="shared" si="144"/>
        <v>0</v>
      </c>
      <c r="K309" s="539">
        <f t="shared" si="126"/>
        <v>0</v>
      </c>
    </row>
    <row r="310" spans="2:12">
      <c r="B310" s="541">
        <v>3381</v>
      </c>
      <c r="C310" s="542" t="s">
        <v>853</v>
      </c>
      <c r="D310" s="543"/>
      <c r="E310" s="543"/>
      <c r="F310" s="544">
        <f>+D310+E310</f>
        <v>0</v>
      </c>
      <c r="G310" s="543"/>
      <c r="H310" s="543"/>
      <c r="I310" s="544">
        <f>+G310+H310+J310</f>
        <v>0</v>
      </c>
      <c r="J310" s="543"/>
      <c r="K310" s="539">
        <f t="shared" si="126"/>
        <v>0</v>
      </c>
    </row>
    <row r="311" spans="2:12">
      <c r="B311" s="536">
        <v>3390</v>
      </c>
      <c r="C311" s="540" t="s">
        <v>854</v>
      </c>
      <c r="D311" s="538">
        <f t="shared" ref="D311:J311" si="145">D312</f>
        <v>0</v>
      </c>
      <c r="E311" s="538">
        <f t="shared" si="145"/>
        <v>0</v>
      </c>
      <c r="F311" s="538">
        <f t="shared" si="145"/>
        <v>0</v>
      </c>
      <c r="G311" s="538">
        <f t="shared" si="145"/>
        <v>0</v>
      </c>
      <c r="H311" s="538">
        <f t="shared" si="145"/>
        <v>0</v>
      </c>
      <c r="I311" s="538">
        <f t="shared" si="145"/>
        <v>0</v>
      </c>
      <c r="J311" s="538">
        <f t="shared" si="145"/>
        <v>0</v>
      </c>
      <c r="K311" s="539">
        <f t="shared" si="126"/>
        <v>0</v>
      </c>
      <c r="L311" s="557"/>
    </row>
    <row r="312" spans="2:12">
      <c r="B312" s="541">
        <v>3391</v>
      </c>
      <c r="C312" s="542" t="s">
        <v>855</v>
      </c>
      <c r="D312" s="543"/>
      <c r="E312" s="543"/>
      <c r="F312" s="544">
        <f>+D312+E312</f>
        <v>0</v>
      </c>
      <c r="G312" s="543"/>
      <c r="H312" s="543"/>
      <c r="I312" s="544">
        <f>+G312+H312+J312</f>
        <v>0</v>
      </c>
      <c r="J312" s="543"/>
      <c r="K312" s="539">
        <f t="shared" si="126"/>
        <v>0</v>
      </c>
    </row>
    <row r="313" spans="2:12">
      <c r="B313" s="536">
        <v>3400</v>
      </c>
      <c r="C313" s="548" t="s">
        <v>856</v>
      </c>
      <c r="D313" s="538">
        <f>D314+D316+D318+D320+D322+D324+D326+D328+D330</f>
        <v>0</v>
      </c>
      <c r="E313" s="538">
        <f t="shared" ref="E313:J313" si="146">E314+E316+E318+E320+E322+E324+E326+E328+E330</f>
        <v>0</v>
      </c>
      <c r="F313" s="538">
        <f t="shared" si="146"/>
        <v>0</v>
      </c>
      <c r="G313" s="538">
        <f t="shared" si="146"/>
        <v>0</v>
      </c>
      <c r="H313" s="538">
        <f t="shared" si="146"/>
        <v>0</v>
      </c>
      <c r="I313" s="538">
        <f t="shared" si="146"/>
        <v>0</v>
      </c>
      <c r="J313" s="538">
        <f t="shared" si="146"/>
        <v>0</v>
      </c>
      <c r="K313" s="539">
        <f t="shared" si="126"/>
        <v>0</v>
      </c>
    </row>
    <row r="314" spans="2:12">
      <c r="B314" s="536">
        <v>3410</v>
      </c>
      <c r="C314" s="540" t="s">
        <v>857</v>
      </c>
      <c r="D314" s="538">
        <f t="shared" ref="D314:J314" si="147">D315</f>
        <v>0</v>
      </c>
      <c r="E314" s="538">
        <f t="shared" si="147"/>
        <v>0</v>
      </c>
      <c r="F314" s="538">
        <f t="shared" si="147"/>
        <v>0</v>
      </c>
      <c r="G314" s="538">
        <f t="shared" si="147"/>
        <v>0</v>
      </c>
      <c r="H314" s="538">
        <f t="shared" si="147"/>
        <v>0</v>
      </c>
      <c r="I314" s="538">
        <f t="shared" si="147"/>
        <v>0</v>
      </c>
      <c r="J314" s="538">
        <f t="shared" si="147"/>
        <v>0</v>
      </c>
      <c r="K314" s="539">
        <f t="shared" si="126"/>
        <v>0</v>
      </c>
    </row>
    <row r="315" spans="2:12">
      <c r="B315" s="541">
        <v>3411</v>
      </c>
      <c r="C315" s="542" t="s">
        <v>858</v>
      </c>
      <c r="D315" s="543"/>
      <c r="E315" s="543"/>
      <c r="F315" s="544">
        <f>+D315+E315</f>
        <v>0</v>
      </c>
      <c r="G315" s="543"/>
      <c r="H315" s="543"/>
      <c r="I315" s="544">
        <f>+G315+H315+J315</f>
        <v>0</v>
      </c>
      <c r="J315" s="543"/>
      <c r="K315" s="539">
        <f t="shared" si="126"/>
        <v>0</v>
      </c>
    </row>
    <row r="316" spans="2:12">
      <c r="B316" s="536">
        <v>3420</v>
      </c>
      <c r="C316" s="540" t="s">
        <v>859</v>
      </c>
      <c r="D316" s="538">
        <f t="shared" ref="D316:J316" si="148">D317</f>
        <v>0</v>
      </c>
      <c r="E316" s="538">
        <f t="shared" si="148"/>
        <v>0</v>
      </c>
      <c r="F316" s="538">
        <f t="shared" si="148"/>
        <v>0</v>
      </c>
      <c r="G316" s="538">
        <f t="shared" si="148"/>
        <v>0</v>
      </c>
      <c r="H316" s="538">
        <f t="shared" si="148"/>
        <v>0</v>
      </c>
      <c r="I316" s="538">
        <f t="shared" si="148"/>
        <v>0</v>
      </c>
      <c r="J316" s="538">
        <f t="shared" si="148"/>
        <v>0</v>
      </c>
      <c r="K316" s="539">
        <f t="shared" si="126"/>
        <v>0</v>
      </c>
    </row>
    <row r="317" spans="2:12">
      <c r="B317" s="541">
        <v>3421</v>
      </c>
      <c r="C317" s="542" t="s">
        <v>859</v>
      </c>
      <c r="D317" s="543"/>
      <c r="E317" s="543"/>
      <c r="F317" s="544">
        <f>+D317+E317</f>
        <v>0</v>
      </c>
      <c r="G317" s="543"/>
      <c r="H317" s="543"/>
      <c r="I317" s="544">
        <f>+G317+H317+J317</f>
        <v>0</v>
      </c>
      <c r="J317" s="543"/>
      <c r="K317" s="539">
        <f t="shared" si="126"/>
        <v>0</v>
      </c>
    </row>
    <row r="318" spans="2:12">
      <c r="B318" s="536">
        <v>3430</v>
      </c>
      <c r="C318" s="540" t="s">
        <v>1902</v>
      </c>
      <c r="D318" s="538">
        <f t="shared" ref="D318:J318" si="149">D319</f>
        <v>0</v>
      </c>
      <c r="E318" s="538">
        <f t="shared" si="149"/>
        <v>0</v>
      </c>
      <c r="F318" s="538">
        <f t="shared" si="149"/>
        <v>0</v>
      </c>
      <c r="G318" s="538">
        <f t="shared" si="149"/>
        <v>0</v>
      </c>
      <c r="H318" s="538">
        <f t="shared" si="149"/>
        <v>0</v>
      </c>
      <c r="I318" s="538">
        <f t="shared" si="149"/>
        <v>0</v>
      </c>
      <c r="J318" s="538">
        <f t="shared" si="149"/>
        <v>0</v>
      </c>
      <c r="K318" s="539">
        <f t="shared" si="126"/>
        <v>0</v>
      </c>
    </row>
    <row r="319" spans="2:12" s="549" customFormat="1">
      <c r="B319" s="558">
        <v>3431</v>
      </c>
      <c r="C319" s="542" t="s">
        <v>860</v>
      </c>
      <c r="D319" s="562"/>
      <c r="E319" s="562"/>
      <c r="F319" s="544">
        <f>+D319+E319</f>
        <v>0</v>
      </c>
      <c r="G319" s="562"/>
      <c r="H319" s="562"/>
      <c r="I319" s="544">
        <f>+G319+H319+J319</f>
        <v>0</v>
      </c>
      <c r="J319" s="562"/>
      <c r="K319" s="539">
        <f t="shared" si="126"/>
        <v>0</v>
      </c>
    </row>
    <row r="320" spans="2:12">
      <c r="B320" s="536">
        <v>3440</v>
      </c>
      <c r="C320" s="540" t="s">
        <v>861</v>
      </c>
      <c r="D320" s="538">
        <f t="shared" ref="D320:J320" si="150">D321</f>
        <v>0</v>
      </c>
      <c r="E320" s="538">
        <f t="shared" si="150"/>
        <v>0</v>
      </c>
      <c r="F320" s="538">
        <f t="shared" si="150"/>
        <v>0</v>
      </c>
      <c r="G320" s="538">
        <f t="shared" si="150"/>
        <v>0</v>
      </c>
      <c r="H320" s="538">
        <f t="shared" si="150"/>
        <v>0</v>
      </c>
      <c r="I320" s="538">
        <f t="shared" si="150"/>
        <v>0</v>
      </c>
      <c r="J320" s="538">
        <f t="shared" si="150"/>
        <v>0</v>
      </c>
      <c r="K320" s="539">
        <f t="shared" si="126"/>
        <v>0</v>
      </c>
    </row>
    <row r="321" spans="2:11">
      <c r="B321" s="541">
        <v>3441</v>
      </c>
      <c r="C321" s="542" t="s">
        <v>861</v>
      </c>
      <c r="D321" s="543"/>
      <c r="E321" s="543"/>
      <c r="F321" s="544">
        <f>+D321+E321</f>
        <v>0</v>
      </c>
      <c r="G321" s="543"/>
      <c r="H321" s="543"/>
      <c r="I321" s="544">
        <f>+G321+H321+J321</f>
        <v>0</v>
      </c>
      <c r="J321" s="543"/>
      <c r="K321" s="539">
        <f t="shared" si="126"/>
        <v>0</v>
      </c>
    </row>
    <row r="322" spans="2:11">
      <c r="B322" s="536">
        <v>3450</v>
      </c>
      <c r="C322" s="540" t="s">
        <v>862</v>
      </c>
      <c r="D322" s="538">
        <f t="shared" ref="D322:J322" si="151">D323</f>
        <v>0</v>
      </c>
      <c r="E322" s="538">
        <f t="shared" si="151"/>
        <v>0</v>
      </c>
      <c r="F322" s="538">
        <f t="shared" si="151"/>
        <v>0</v>
      </c>
      <c r="G322" s="538">
        <f t="shared" si="151"/>
        <v>0</v>
      </c>
      <c r="H322" s="538">
        <f t="shared" si="151"/>
        <v>0</v>
      </c>
      <c r="I322" s="538">
        <f t="shared" si="151"/>
        <v>0</v>
      </c>
      <c r="J322" s="538">
        <f t="shared" si="151"/>
        <v>0</v>
      </c>
      <c r="K322" s="539">
        <f t="shared" si="126"/>
        <v>0</v>
      </c>
    </row>
    <row r="323" spans="2:11">
      <c r="B323" s="541">
        <v>3451</v>
      </c>
      <c r="C323" s="542" t="s">
        <v>678</v>
      </c>
      <c r="D323" s="543"/>
      <c r="E323" s="543"/>
      <c r="F323" s="544">
        <f>+D323+E323</f>
        <v>0</v>
      </c>
      <c r="G323" s="543"/>
      <c r="H323" s="543"/>
      <c r="I323" s="544">
        <f>+G323+H323+J323</f>
        <v>0</v>
      </c>
      <c r="J323" s="543"/>
      <c r="K323" s="539">
        <f t="shared" si="126"/>
        <v>0</v>
      </c>
    </row>
    <row r="324" spans="2:11">
      <c r="B324" s="536">
        <v>3460</v>
      </c>
      <c r="C324" s="540" t="s">
        <v>863</v>
      </c>
      <c r="D324" s="538">
        <f t="shared" ref="D324:J324" si="152">D325</f>
        <v>0</v>
      </c>
      <c r="E324" s="538">
        <f t="shared" si="152"/>
        <v>0</v>
      </c>
      <c r="F324" s="538">
        <f t="shared" si="152"/>
        <v>0</v>
      </c>
      <c r="G324" s="538">
        <f t="shared" si="152"/>
        <v>0</v>
      </c>
      <c r="H324" s="538">
        <f t="shared" si="152"/>
        <v>0</v>
      </c>
      <c r="I324" s="538">
        <f t="shared" si="152"/>
        <v>0</v>
      </c>
      <c r="J324" s="538">
        <f t="shared" si="152"/>
        <v>0</v>
      </c>
      <c r="K324" s="539">
        <f t="shared" si="126"/>
        <v>0</v>
      </c>
    </row>
    <row r="325" spans="2:11">
      <c r="B325" s="541">
        <v>3461</v>
      </c>
      <c r="C325" s="542" t="s">
        <v>864</v>
      </c>
      <c r="D325" s="543"/>
      <c r="E325" s="543"/>
      <c r="F325" s="544">
        <f>+D325+E325</f>
        <v>0</v>
      </c>
      <c r="G325" s="543"/>
      <c r="H325" s="543"/>
      <c r="I325" s="544">
        <f>+G325+H325+J325</f>
        <v>0</v>
      </c>
      <c r="J325" s="543"/>
      <c r="K325" s="539">
        <f t="shared" si="126"/>
        <v>0</v>
      </c>
    </row>
    <row r="326" spans="2:11">
      <c r="B326" s="536">
        <v>3470</v>
      </c>
      <c r="C326" s="540" t="s">
        <v>865</v>
      </c>
      <c r="D326" s="538">
        <f t="shared" ref="D326:J326" si="153">D327</f>
        <v>0</v>
      </c>
      <c r="E326" s="538">
        <f t="shared" si="153"/>
        <v>0</v>
      </c>
      <c r="F326" s="538">
        <f t="shared" si="153"/>
        <v>0</v>
      </c>
      <c r="G326" s="538">
        <f t="shared" si="153"/>
        <v>0</v>
      </c>
      <c r="H326" s="538">
        <f t="shared" si="153"/>
        <v>0</v>
      </c>
      <c r="I326" s="538">
        <f t="shared" si="153"/>
        <v>0</v>
      </c>
      <c r="J326" s="538">
        <f t="shared" si="153"/>
        <v>0</v>
      </c>
      <c r="K326" s="539">
        <f t="shared" si="126"/>
        <v>0</v>
      </c>
    </row>
    <row r="327" spans="2:11">
      <c r="B327" s="541">
        <v>3471</v>
      </c>
      <c r="C327" s="542" t="s">
        <v>865</v>
      </c>
      <c r="D327" s="543"/>
      <c r="E327" s="543"/>
      <c r="F327" s="544">
        <f>+D327+E327</f>
        <v>0</v>
      </c>
      <c r="G327" s="543"/>
      <c r="H327" s="543"/>
      <c r="I327" s="544">
        <f>+G327+H327+J327</f>
        <v>0</v>
      </c>
      <c r="J327" s="543"/>
      <c r="K327" s="539">
        <f t="shared" si="126"/>
        <v>0</v>
      </c>
    </row>
    <row r="328" spans="2:11">
      <c r="B328" s="536">
        <v>3480</v>
      </c>
      <c r="C328" s="540" t="s">
        <v>866</v>
      </c>
      <c r="D328" s="538">
        <f t="shared" ref="D328:J328" si="154">D329</f>
        <v>0</v>
      </c>
      <c r="E328" s="538">
        <f t="shared" si="154"/>
        <v>0</v>
      </c>
      <c r="F328" s="538">
        <f t="shared" si="154"/>
        <v>0</v>
      </c>
      <c r="G328" s="538">
        <f t="shared" si="154"/>
        <v>0</v>
      </c>
      <c r="H328" s="538">
        <f t="shared" si="154"/>
        <v>0</v>
      </c>
      <c r="I328" s="538">
        <f t="shared" si="154"/>
        <v>0</v>
      </c>
      <c r="J328" s="538">
        <f t="shared" si="154"/>
        <v>0</v>
      </c>
      <c r="K328" s="539">
        <f t="shared" si="126"/>
        <v>0</v>
      </c>
    </row>
    <row r="329" spans="2:11">
      <c r="B329" s="541">
        <v>3481</v>
      </c>
      <c r="C329" s="542" t="s">
        <v>866</v>
      </c>
      <c r="D329" s="543"/>
      <c r="E329" s="543"/>
      <c r="F329" s="544">
        <f>+D329+E329</f>
        <v>0</v>
      </c>
      <c r="G329" s="543"/>
      <c r="H329" s="543"/>
      <c r="I329" s="544">
        <f>+G329+H329+J329</f>
        <v>0</v>
      </c>
      <c r="J329" s="543"/>
      <c r="K329" s="539">
        <f t="shared" si="126"/>
        <v>0</v>
      </c>
    </row>
    <row r="330" spans="2:11">
      <c r="B330" s="536">
        <v>3490</v>
      </c>
      <c r="C330" s="540" t="s">
        <v>867</v>
      </c>
      <c r="D330" s="538">
        <f t="shared" ref="D330:J330" si="155">D331</f>
        <v>0</v>
      </c>
      <c r="E330" s="538">
        <f t="shared" si="155"/>
        <v>0</v>
      </c>
      <c r="F330" s="538">
        <f t="shared" si="155"/>
        <v>0</v>
      </c>
      <c r="G330" s="538">
        <f t="shared" si="155"/>
        <v>0</v>
      </c>
      <c r="H330" s="538">
        <f t="shared" si="155"/>
        <v>0</v>
      </c>
      <c r="I330" s="538">
        <f t="shared" si="155"/>
        <v>0</v>
      </c>
      <c r="J330" s="538">
        <f t="shared" si="155"/>
        <v>0</v>
      </c>
      <c r="K330" s="539">
        <f t="shared" si="126"/>
        <v>0</v>
      </c>
    </row>
    <row r="331" spans="2:11">
      <c r="B331" s="541">
        <v>3491</v>
      </c>
      <c r="C331" s="542" t="s">
        <v>867</v>
      </c>
      <c r="D331" s="543"/>
      <c r="E331" s="543"/>
      <c r="F331" s="544">
        <f>+D331+E331</f>
        <v>0</v>
      </c>
      <c r="G331" s="543"/>
      <c r="H331" s="543"/>
      <c r="I331" s="544">
        <f>+G331+H331+J331</f>
        <v>0</v>
      </c>
      <c r="J331" s="543"/>
      <c r="K331" s="539">
        <f t="shared" si="126"/>
        <v>0</v>
      </c>
    </row>
    <row r="332" spans="2:11" ht="13.5" customHeight="1">
      <c r="B332" s="536">
        <v>3500</v>
      </c>
      <c r="C332" s="548" t="s">
        <v>868</v>
      </c>
      <c r="D332" s="538">
        <f>D333+D336+D338+D341+D343+D345+D347+D349+D351</f>
        <v>0</v>
      </c>
      <c r="E332" s="538">
        <f t="shared" ref="E332:J332" si="156">E333+E336+E338+E341+E343+E345+E347+E349+E351</f>
        <v>0</v>
      </c>
      <c r="F332" s="538">
        <f t="shared" si="156"/>
        <v>0</v>
      </c>
      <c r="G332" s="538">
        <f t="shared" si="156"/>
        <v>0</v>
      </c>
      <c r="H332" s="538">
        <f t="shared" si="156"/>
        <v>0</v>
      </c>
      <c r="I332" s="538">
        <f t="shared" si="156"/>
        <v>0</v>
      </c>
      <c r="J332" s="538">
        <f t="shared" si="156"/>
        <v>0</v>
      </c>
      <c r="K332" s="539">
        <f t="shared" si="126"/>
        <v>0</v>
      </c>
    </row>
    <row r="333" spans="2:11">
      <c r="B333" s="536">
        <v>3510</v>
      </c>
      <c r="C333" s="540" t="s">
        <v>869</v>
      </c>
      <c r="D333" s="538">
        <f>SUM(D334:D335)</f>
        <v>0</v>
      </c>
      <c r="E333" s="538">
        <f t="shared" ref="E333:J333" si="157">SUM(E334:E335)</f>
        <v>0</v>
      </c>
      <c r="F333" s="538">
        <f t="shared" si="157"/>
        <v>0</v>
      </c>
      <c r="G333" s="538">
        <f t="shared" si="157"/>
        <v>0</v>
      </c>
      <c r="H333" s="538">
        <f t="shared" si="157"/>
        <v>0</v>
      </c>
      <c r="I333" s="538">
        <f t="shared" si="157"/>
        <v>0</v>
      </c>
      <c r="J333" s="538">
        <f t="shared" si="157"/>
        <v>0</v>
      </c>
      <c r="K333" s="539">
        <f t="shared" si="126"/>
        <v>0</v>
      </c>
    </row>
    <row r="334" spans="2:11">
      <c r="B334" s="541">
        <v>3511</v>
      </c>
      <c r="C334" s="542" t="s">
        <v>870</v>
      </c>
      <c r="D334" s="543"/>
      <c r="E334" s="543"/>
      <c r="F334" s="544">
        <f>+D334+E334</f>
        <v>0</v>
      </c>
      <c r="G334" s="543"/>
      <c r="H334" s="543"/>
      <c r="I334" s="544">
        <f>+G334+H334+J334</f>
        <v>0</v>
      </c>
      <c r="J334" s="543"/>
      <c r="K334" s="539">
        <f t="shared" si="126"/>
        <v>0</v>
      </c>
    </row>
    <row r="335" spans="2:11">
      <c r="B335" s="541">
        <v>3512</v>
      </c>
      <c r="C335" s="542" t="s">
        <v>871</v>
      </c>
      <c r="D335" s="543"/>
      <c r="E335" s="543"/>
      <c r="F335" s="544">
        <f>+D335+E335</f>
        <v>0</v>
      </c>
      <c r="G335" s="543"/>
      <c r="H335" s="543"/>
      <c r="I335" s="544">
        <f>+G335+H335+J335</f>
        <v>0</v>
      </c>
      <c r="J335" s="543"/>
      <c r="K335" s="539">
        <f t="shared" si="126"/>
        <v>0</v>
      </c>
    </row>
    <row r="336" spans="2:11" ht="25.5" customHeight="1">
      <c r="B336" s="536">
        <v>3520</v>
      </c>
      <c r="C336" s="540" t="s">
        <v>872</v>
      </c>
      <c r="D336" s="538">
        <f t="shared" ref="D336:J336" si="158">D337</f>
        <v>0</v>
      </c>
      <c r="E336" s="538">
        <f t="shared" si="158"/>
        <v>0</v>
      </c>
      <c r="F336" s="538">
        <f t="shared" si="158"/>
        <v>0</v>
      </c>
      <c r="G336" s="538">
        <f t="shared" si="158"/>
        <v>0</v>
      </c>
      <c r="H336" s="538">
        <f t="shared" si="158"/>
        <v>0</v>
      </c>
      <c r="I336" s="538">
        <f t="shared" si="158"/>
        <v>0</v>
      </c>
      <c r="J336" s="538">
        <f t="shared" si="158"/>
        <v>0</v>
      </c>
      <c r="K336" s="539">
        <f t="shared" si="126"/>
        <v>0</v>
      </c>
    </row>
    <row r="337" spans="2:11">
      <c r="B337" s="541">
        <v>3521</v>
      </c>
      <c r="C337" s="542" t="s">
        <v>873</v>
      </c>
      <c r="D337" s="543"/>
      <c r="E337" s="543"/>
      <c r="F337" s="544">
        <f>+D337+E337</f>
        <v>0</v>
      </c>
      <c r="G337" s="543"/>
      <c r="H337" s="543"/>
      <c r="I337" s="544">
        <f>+G337+H337+J337</f>
        <v>0</v>
      </c>
      <c r="J337" s="543"/>
      <c r="K337" s="539">
        <f t="shared" ref="K337:K404" si="159">F337-I337</f>
        <v>0</v>
      </c>
    </row>
    <row r="338" spans="2:11" ht="25.5" customHeight="1">
      <c r="B338" s="536">
        <v>3530</v>
      </c>
      <c r="C338" s="540" t="s">
        <v>874</v>
      </c>
      <c r="D338" s="538">
        <f>SUM(D339:D340)</f>
        <v>0</v>
      </c>
      <c r="E338" s="538">
        <f t="shared" ref="E338:J338" si="160">SUM(E339:E340)</f>
        <v>0</v>
      </c>
      <c r="F338" s="538">
        <f t="shared" si="160"/>
        <v>0</v>
      </c>
      <c r="G338" s="538">
        <f t="shared" si="160"/>
        <v>0</v>
      </c>
      <c r="H338" s="538">
        <f t="shared" si="160"/>
        <v>0</v>
      </c>
      <c r="I338" s="538">
        <f t="shared" si="160"/>
        <v>0</v>
      </c>
      <c r="J338" s="538">
        <f t="shared" si="160"/>
        <v>0</v>
      </c>
      <c r="K338" s="539">
        <f t="shared" si="159"/>
        <v>0</v>
      </c>
    </row>
    <row r="339" spans="2:11" ht="22.5">
      <c r="B339" s="541">
        <v>3531</v>
      </c>
      <c r="C339" s="1238" t="s">
        <v>875</v>
      </c>
      <c r="D339" s="543"/>
      <c r="E339" s="543"/>
      <c r="F339" s="544">
        <f>+D339+E339</f>
        <v>0</v>
      </c>
      <c r="G339" s="543"/>
      <c r="H339" s="543"/>
      <c r="I339" s="544">
        <f>+G339+H339+J339</f>
        <v>0</v>
      </c>
      <c r="J339" s="543"/>
      <c r="K339" s="539">
        <f t="shared" si="159"/>
        <v>0</v>
      </c>
    </row>
    <row r="340" spans="2:11">
      <c r="B340" s="541">
        <v>3532</v>
      </c>
      <c r="C340" s="542" t="s">
        <v>876</v>
      </c>
      <c r="D340" s="543"/>
      <c r="E340" s="543"/>
      <c r="F340" s="544">
        <f>+D340+E340</f>
        <v>0</v>
      </c>
      <c r="G340" s="543"/>
      <c r="H340" s="543"/>
      <c r="I340" s="544">
        <f>+G340+H340+J340</f>
        <v>0</v>
      </c>
      <c r="J340" s="543"/>
      <c r="K340" s="539">
        <f t="shared" si="159"/>
        <v>0</v>
      </c>
    </row>
    <row r="341" spans="2:11" ht="22.5">
      <c r="B341" s="536">
        <v>3540</v>
      </c>
      <c r="C341" s="540" t="s">
        <v>877</v>
      </c>
      <c r="D341" s="538">
        <f t="shared" ref="D341:J341" si="161">D342</f>
        <v>0</v>
      </c>
      <c r="E341" s="538">
        <f t="shared" si="161"/>
        <v>0</v>
      </c>
      <c r="F341" s="538">
        <f t="shared" si="161"/>
        <v>0</v>
      </c>
      <c r="G341" s="538">
        <f t="shared" si="161"/>
        <v>0</v>
      </c>
      <c r="H341" s="538">
        <f t="shared" si="161"/>
        <v>0</v>
      </c>
      <c r="I341" s="538">
        <f t="shared" si="161"/>
        <v>0</v>
      </c>
      <c r="J341" s="538">
        <f t="shared" si="161"/>
        <v>0</v>
      </c>
      <c r="K341" s="539">
        <f t="shared" si="159"/>
        <v>0</v>
      </c>
    </row>
    <row r="342" spans="2:11">
      <c r="B342" s="541">
        <v>3541</v>
      </c>
      <c r="C342" s="542" t="s">
        <v>878</v>
      </c>
      <c r="D342" s="543"/>
      <c r="E342" s="543"/>
      <c r="F342" s="544">
        <f>+D342+E342</f>
        <v>0</v>
      </c>
      <c r="G342" s="543"/>
      <c r="H342" s="543"/>
      <c r="I342" s="544">
        <f>+G342+H342+J342</f>
        <v>0</v>
      </c>
      <c r="J342" s="543"/>
      <c r="K342" s="539">
        <f t="shared" si="159"/>
        <v>0</v>
      </c>
    </row>
    <row r="343" spans="2:11">
      <c r="B343" s="536">
        <v>3550</v>
      </c>
      <c r="C343" s="540" t="s">
        <v>879</v>
      </c>
      <c r="D343" s="538">
        <f>+D344</f>
        <v>0</v>
      </c>
      <c r="E343" s="538">
        <f>+E344</f>
        <v>0</v>
      </c>
      <c r="F343" s="538">
        <f>F344</f>
        <v>0</v>
      </c>
      <c r="G343" s="538">
        <f>G344</f>
        <v>0</v>
      </c>
      <c r="H343" s="538">
        <f>H344</f>
        <v>0</v>
      </c>
      <c r="I343" s="538">
        <f>I344</f>
        <v>0</v>
      </c>
      <c r="J343" s="538">
        <f>J344</f>
        <v>0</v>
      </c>
      <c r="K343" s="539">
        <f t="shared" si="159"/>
        <v>0</v>
      </c>
    </row>
    <row r="344" spans="2:11">
      <c r="B344" s="541">
        <v>3551</v>
      </c>
      <c r="C344" s="542" t="s">
        <v>880</v>
      </c>
      <c r="D344" s="543"/>
      <c r="E344" s="543"/>
      <c r="F344" s="544">
        <f>+D344+E344</f>
        <v>0</v>
      </c>
      <c r="G344" s="543"/>
      <c r="H344" s="543"/>
      <c r="I344" s="544">
        <f>+G344+H344+J344</f>
        <v>0</v>
      </c>
      <c r="J344" s="543"/>
      <c r="K344" s="539">
        <f t="shared" si="159"/>
        <v>0</v>
      </c>
    </row>
    <row r="345" spans="2:11">
      <c r="B345" s="536">
        <v>3560</v>
      </c>
      <c r="C345" s="540" t="s">
        <v>881</v>
      </c>
      <c r="D345" s="538">
        <f t="shared" ref="D345:J345" si="162">D346</f>
        <v>0</v>
      </c>
      <c r="E345" s="538">
        <f t="shared" si="162"/>
        <v>0</v>
      </c>
      <c r="F345" s="538">
        <f t="shared" si="162"/>
        <v>0</v>
      </c>
      <c r="G345" s="538">
        <f t="shared" si="162"/>
        <v>0</v>
      </c>
      <c r="H345" s="538">
        <f t="shared" si="162"/>
        <v>0</v>
      </c>
      <c r="I345" s="538">
        <f t="shared" si="162"/>
        <v>0</v>
      </c>
      <c r="J345" s="538">
        <f t="shared" si="162"/>
        <v>0</v>
      </c>
      <c r="K345" s="539">
        <f t="shared" si="159"/>
        <v>0</v>
      </c>
    </row>
    <row r="346" spans="2:11">
      <c r="B346" s="541">
        <v>3561</v>
      </c>
      <c r="C346" s="542" t="s">
        <v>1906</v>
      </c>
      <c r="D346" s="543"/>
      <c r="E346" s="543"/>
      <c r="F346" s="544">
        <f>+D346+E346</f>
        <v>0</v>
      </c>
      <c r="G346" s="543"/>
      <c r="H346" s="543"/>
      <c r="I346" s="544">
        <f>+G346+H346+J346</f>
        <v>0</v>
      </c>
      <c r="J346" s="543"/>
      <c r="K346" s="539">
        <f t="shared" si="159"/>
        <v>0</v>
      </c>
    </row>
    <row r="347" spans="2:11" ht="22.5">
      <c r="B347" s="536">
        <v>3570</v>
      </c>
      <c r="C347" s="540" t="s">
        <v>882</v>
      </c>
      <c r="D347" s="538">
        <f t="shared" ref="D347:J347" si="163">D348</f>
        <v>0</v>
      </c>
      <c r="E347" s="538">
        <f t="shared" si="163"/>
        <v>0</v>
      </c>
      <c r="F347" s="538">
        <f t="shared" si="163"/>
        <v>0</v>
      </c>
      <c r="G347" s="538">
        <f t="shared" si="163"/>
        <v>0</v>
      </c>
      <c r="H347" s="538">
        <f t="shared" si="163"/>
        <v>0</v>
      </c>
      <c r="I347" s="538">
        <f t="shared" si="163"/>
        <v>0</v>
      </c>
      <c r="J347" s="538">
        <f t="shared" si="163"/>
        <v>0</v>
      </c>
      <c r="K347" s="539">
        <f t="shared" si="159"/>
        <v>0</v>
      </c>
    </row>
    <row r="348" spans="2:11">
      <c r="B348" s="541">
        <v>3571</v>
      </c>
      <c r="C348" s="542" t="s">
        <v>883</v>
      </c>
      <c r="D348" s="543"/>
      <c r="E348" s="543"/>
      <c r="F348" s="544">
        <f>+D348+E348</f>
        <v>0</v>
      </c>
      <c r="G348" s="543"/>
      <c r="H348" s="543"/>
      <c r="I348" s="544">
        <f>+G348+H348+J348</f>
        <v>0</v>
      </c>
      <c r="J348" s="543"/>
      <c r="K348" s="539">
        <f t="shared" si="159"/>
        <v>0</v>
      </c>
    </row>
    <row r="349" spans="2:11">
      <c r="B349" s="536">
        <v>3580</v>
      </c>
      <c r="C349" s="540" t="s">
        <v>884</v>
      </c>
      <c r="D349" s="538">
        <f t="shared" ref="D349:J349" si="164">D350</f>
        <v>0</v>
      </c>
      <c r="E349" s="538">
        <f t="shared" si="164"/>
        <v>0</v>
      </c>
      <c r="F349" s="538">
        <f t="shared" si="164"/>
        <v>0</v>
      </c>
      <c r="G349" s="538">
        <f t="shared" si="164"/>
        <v>0</v>
      </c>
      <c r="H349" s="538">
        <f t="shared" si="164"/>
        <v>0</v>
      </c>
      <c r="I349" s="538">
        <f t="shared" si="164"/>
        <v>0</v>
      </c>
      <c r="J349" s="538">
        <f t="shared" si="164"/>
        <v>0</v>
      </c>
      <c r="K349" s="539">
        <f t="shared" si="159"/>
        <v>0</v>
      </c>
    </row>
    <row r="350" spans="2:11">
      <c r="B350" s="541">
        <v>3581</v>
      </c>
      <c r="C350" s="542" t="s">
        <v>885</v>
      </c>
      <c r="D350" s="543"/>
      <c r="E350" s="543"/>
      <c r="F350" s="544">
        <f>+D350+E350</f>
        <v>0</v>
      </c>
      <c r="G350" s="543"/>
      <c r="H350" s="543"/>
      <c r="I350" s="544">
        <f>+G350+H350+J350</f>
        <v>0</v>
      </c>
      <c r="J350" s="543"/>
      <c r="K350" s="539">
        <f t="shared" si="159"/>
        <v>0</v>
      </c>
    </row>
    <row r="351" spans="2:11">
      <c r="B351" s="536">
        <v>3590</v>
      </c>
      <c r="C351" s="540" t="s">
        <v>886</v>
      </c>
      <c r="D351" s="538">
        <f t="shared" ref="D351:J351" si="165">D352</f>
        <v>0</v>
      </c>
      <c r="E351" s="538">
        <f t="shared" si="165"/>
        <v>0</v>
      </c>
      <c r="F351" s="538">
        <f t="shared" si="165"/>
        <v>0</v>
      </c>
      <c r="G351" s="538">
        <f t="shared" si="165"/>
        <v>0</v>
      </c>
      <c r="H351" s="538">
        <f t="shared" si="165"/>
        <v>0</v>
      </c>
      <c r="I351" s="538">
        <f t="shared" si="165"/>
        <v>0</v>
      </c>
      <c r="J351" s="538">
        <f t="shared" si="165"/>
        <v>0</v>
      </c>
      <c r="K351" s="539">
        <f t="shared" si="159"/>
        <v>0</v>
      </c>
    </row>
    <row r="352" spans="2:11">
      <c r="B352" s="541">
        <v>3591</v>
      </c>
      <c r="C352" s="542" t="s">
        <v>887</v>
      </c>
      <c r="D352" s="543"/>
      <c r="E352" s="543"/>
      <c r="F352" s="544">
        <f>+D352+E352</f>
        <v>0</v>
      </c>
      <c r="G352" s="543"/>
      <c r="H352" s="543"/>
      <c r="I352" s="544">
        <f>+G352+H352+J352</f>
        <v>0</v>
      </c>
      <c r="J352" s="543"/>
      <c r="K352" s="539">
        <f t="shared" si="159"/>
        <v>0</v>
      </c>
    </row>
    <row r="353" spans="2:11">
      <c r="B353" s="536">
        <v>3600</v>
      </c>
      <c r="C353" s="556" t="s">
        <v>888</v>
      </c>
      <c r="D353" s="538">
        <f t="shared" ref="D353:J353" si="166">D354+D357+D359+D361+D363+D365+D367</f>
        <v>0</v>
      </c>
      <c r="E353" s="538">
        <f t="shared" si="166"/>
        <v>0</v>
      </c>
      <c r="F353" s="538">
        <f t="shared" si="166"/>
        <v>0</v>
      </c>
      <c r="G353" s="538">
        <f t="shared" si="166"/>
        <v>0</v>
      </c>
      <c r="H353" s="538">
        <f t="shared" si="166"/>
        <v>0</v>
      </c>
      <c r="I353" s="538">
        <f t="shared" si="166"/>
        <v>0</v>
      </c>
      <c r="J353" s="538">
        <f t="shared" si="166"/>
        <v>0</v>
      </c>
      <c r="K353" s="539">
        <f t="shared" si="159"/>
        <v>0</v>
      </c>
    </row>
    <row r="354" spans="2:11" ht="22.5">
      <c r="B354" s="536">
        <v>3610</v>
      </c>
      <c r="C354" s="540" t="s">
        <v>889</v>
      </c>
      <c r="D354" s="538">
        <f>SUM(D355:D356)</f>
        <v>0</v>
      </c>
      <c r="E354" s="538">
        <f t="shared" ref="E354:J354" si="167">SUM(E355:E356)</f>
        <v>0</v>
      </c>
      <c r="F354" s="538">
        <f t="shared" si="167"/>
        <v>0</v>
      </c>
      <c r="G354" s="538">
        <f t="shared" si="167"/>
        <v>0</v>
      </c>
      <c r="H354" s="538">
        <f t="shared" si="167"/>
        <v>0</v>
      </c>
      <c r="I354" s="538">
        <f t="shared" si="167"/>
        <v>0</v>
      </c>
      <c r="J354" s="538">
        <f t="shared" si="167"/>
        <v>0</v>
      </c>
      <c r="K354" s="539">
        <f t="shared" si="159"/>
        <v>0</v>
      </c>
    </row>
    <row r="355" spans="2:11" ht="15" customHeight="1">
      <c r="B355" s="541">
        <v>3611</v>
      </c>
      <c r="C355" s="542" t="s">
        <v>890</v>
      </c>
      <c r="D355" s="543"/>
      <c r="E355" s="543"/>
      <c r="F355" s="544">
        <f>+D355+E355</f>
        <v>0</v>
      </c>
      <c r="G355" s="543"/>
      <c r="H355" s="543"/>
      <c r="I355" s="544">
        <f>+G355+H355+J355</f>
        <v>0</v>
      </c>
      <c r="J355" s="543"/>
      <c r="K355" s="539">
        <f t="shared" si="159"/>
        <v>0</v>
      </c>
    </row>
    <row r="356" spans="2:11" ht="14.25" customHeight="1">
      <c r="B356" s="541">
        <v>3612</v>
      </c>
      <c r="C356" s="542" t="s">
        <v>891</v>
      </c>
      <c r="D356" s="543"/>
      <c r="E356" s="543"/>
      <c r="F356" s="544">
        <f>+D356+E356</f>
        <v>0</v>
      </c>
      <c r="G356" s="543"/>
      <c r="H356" s="543"/>
      <c r="I356" s="544">
        <f>+G356+H356+J356</f>
        <v>0</v>
      </c>
      <c r="J356" s="543"/>
      <c r="K356" s="539">
        <f t="shared" si="159"/>
        <v>0</v>
      </c>
    </row>
    <row r="357" spans="2:11" ht="25.5" customHeight="1">
      <c r="B357" s="536">
        <v>3620</v>
      </c>
      <c r="C357" s="540" t="s">
        <v>892</v>
      </c>
      <c r="D357" s="538">
        <f t="shared" ref="D357:J357" si="168">D358</f>
        <v>0</v>
      </c>
      <c r="E357" s="538">
        <f t="shared" si="168"/>
        <v>0</v>
      </c>
      <c r="F357" s="538">
        <f t="shared" si="168"/>
        <v>0</v>
      </c>
      <c r="G357" s="538">
        <f t="shared" si="168"/>
        <v>0</v>
      </c>
      <c r="H357" s="538">
        <f t="shared" si="168"/>
        <v>0</v>
      </c>
      <c r="I357" s="538">
        <f t="shared" si="168"/>
        <v>0</v>
      </c>
      <c r="J357" s="538">
        <f t="shared" si="168"/>
        <v>0</v>
      </c>
      <c r="K357" s="539">
        <f t="shared" si="159"/>
        <v>0</v>
      </c>
    </row>
    <row r="358" spans="2:11" ht="15.75" customHeight="1">
      <c r="B358" s="541">
        <v>3621</v>
      </c>
      <c r="C358" s="542" t="s">
        <v>893</v>
      </c>
      <c r="D358" s="543"/>
      <c r="E358" s="543"/>
      <c r="F358" s="544">
        <f>+D358+E358</f>
        <v>0</v>
      </c>
      <c r="G358" s="543"/>
      <c r="H358" s="543"/>
      <c r="I358" s="544">
        <f>+G358+H358+J358</f>
        <v>0</v>
      </c>
      <c r="J358" s="543"/>
      <c r="K358" s="539">
        <f t="shared" si="159"/>
        <v>0</v>
      </c>
    </row>
    <row r="359" spans="2:11" ht="24.75" customHeight="1">
      <c r="B359" s="536">
        <v>3630</v>
      </c>
      <c r="C359" s="540" t="s">
        <v>894</v>
      </c>
      <c r="D359" s="538">
        <f t="shared" ref="D359:J359" si="169">D360</f>
        <v>0</v>
      </c>
      <c r="E359" s="538">
        <f t="shared" si="169"/>
        <v>0</v>
      </c>
      <c r="F359" s="538">
        <f t="shared" si="169"/>
        <v>0</v>
      </c>
      <c r="G359" s="538">
        <f t="shared" si="169"/>
        <v>0</v>
      </c>
      <c r="H359" s="538">
        <f t="shared" si="169"/>
        <v>0</v>
      </c>
      <c r="I359" s="538">
        <f t="shared" si="169"/>
        <v>0</v>
      </c>
      <c r="J359" s="538">
        <f t="shared" si="169"/>
        <v>0</v>
      </c>
      <c r="K359" s="539">
        <f t="shared" si="159"/>
        <v>0</v>
      </c>
    </row>
    <row r="360" spans="2:11" ht="14.25" customHeight="1">
      <c r="B360" s="541">
        <v>3631</v>
      </c>
      <c r="C360" s="542" t="s">
        <v>894</v>
      </c>
      <c r="D360" s="543"/>
      <c r="E360" s="543"/>
      <c r="F360" s="544">
        <f>+D360+E360</f>
        <v>0</v>
      </c>
      <c r="G360" s="543"/>
      <c r="H360" s="543"/>
      <c r="I360" s="544">
        <f>+G360+H360+J360</f>
        <v>0</v>
      </c>
      <c r="J360" s="543"/>
      <c r="K360" s="539">
        <f t="shared" si="159"/>
        <v>0</v>
      </c>
    </row>
    <row r="361" spans="2:11" ht="15" customHeight="1">
      <c r="B361" s="536">
        <v>3640</v>
      </c>
      <c r="C361" s="540" t="s">
        <v>895</v>
      </c>
      <c r="D361" s="538">
        <f t="shared" ref="D361:J361" si="170">D362</f>
        <v>0</v>
      </c>
      <c r="E361" s="538">
        <f t="shared" si="170"/>
        <v>0</v>
      </c>
      <c r="F361" s="538">
        <f t="shared" si="170"/>
        <v>0</v>
      </c>
      <c r="G361" s="538">
        <f t="shared" si="170"/>
        <v>0</v>
      </c>
      <c r="H361" s="538">
        <f t="shared" si="170"/>
        <v>0</v>
      </c>
      <c r="I361" s="538">
        <f t="shared" si="170"/>
        <v>0</v>
      </c>
      <c r="J361" s="538">
        <f t="shared" si="170"/>
        <v>0</v>
      </c>
      <c r="K361" s="539">
        <f t="shared" si="159"/>
        <v>0</v>
      </c>
    </row>
    <row r="362" spans="2:11">
      <c r="B362" s="541">
        <v>3641</v>
      </c>
      <c r="C362" s="542" t="s">
        <v>896</v>
      </c>
      <c r="D362" s="543"/>
      <c r="E362" s="543"/>
      <c r="F362" s="544">
        <f>+D362+E362</f>
        <v>0</v>
      </c>
      <c r="G362" s="543"/>
      <c r="H362" s="543"/>
      <c r="I362" s="544">
        <f>+G362+H362+J362</f>
        <v>0</v>
      </c>
      <c r="J362" s="543"/>
      <c r="K362" s="539">
        <f t="shared" si="159"/>
        <v>0</v>
      </c>
    </row>
    <row r="363" spans="2:11">
      <c r="B363" s="536">
        <v>3650</v>
      </c>
      <c r="C363" s="540" t="s">
        <v>897</v>
      </c>
      <c r="D363" s="538">
        <f t="shared" ref="D363:J363" si="171">D364</f>
        <v>0</v>
      </c>
      <c r="E363" s="538">
        <f t="shared" si="171"/>
        <v>0</v>
      </c>
      <c r="F363" s="538">
        <f t="shared" si="171"/>
        <v>0</v>
      </c>
      <c r="G363" s="538">
        <f t="shared" si="171"/>
        <v>0</v>
      </c>
      <c r="H363" s="538">
        <f t="shared" si="171"/>
        <v>0</v>
      </c>
      <c r="I363" s="538">
        <f t="shared" si="171"/>
        <v>0</v>
      </c>
      <c r="J363" s="538">
        <f t="shared" si="171"/>
        <v>0</v>
      </c>
      <c r="K363" s="539">
        <f t="shared" si="159"/>
        <v>0</v>
      </c>
    </row>
    <row r="364" spans="2:11">
      <c r="B364" s="541">
        <v>3651</v>
      </c>
      <c r="C364" s="542" t="s">
        <v>898</v>
      </c>
      <c r="D364" s="543"/>
      <c r="E364" s="543"/>
      <c r="F364" s="544">
        <f>+D364+E364</f>
        <v>0</v>
      </c>
      <c r="G364" s="543"/>
      <c r="H364" s="543"/>
      <c r="I364" s="544">
        <f>+G364+H364+J364</f>
        <v>0</v>
      </c>
      <c r="J364" s="543"/>
      <c r="K364" s="539">
        <f t="shared" si="159"/>
        <v>0</v>
      </c>
    </row>
    <row r="365" spans="2:11" ht="25.5" customHeight="1">
      <c r="B365" s="536">
        <v>3660</v>
      </c>
      <c r="C365" s="540" t="s">
        <v>899</v>
      </c>
      <c r="D365" s="538">
        <f t="shared" ref="D365:J365" si="172">D366</f>
        <v>0</v>
      </c>
      <c r="E365" s="538">
        <f t="shared" si="172"/>
        <v>0</v>
      </c>
      <c r="F365" s="538">
        <f t="shared" si="172"/>
        <v>0</v>
      </c>
      <c r="G365" s="538">
        <f t="shared" si="172"/>
        <v>0</v>
      </c>
      <c r="H365" s="538">
        <f t="shared" si="172"/>
        <v>0</v>
      </c>
      <c r="I365" s="538">
        <f t="shared" si="172"/>
        <v>0</v>
      </c>
      <c r="J365" s="538">
        <f t="shared" si="172"/>
        <v>0</v>
      </c>
      <c r="K365" s="539">
        <f t="shared" si="159"/>
        <v>0</v>
      </c>
    </row>
    <row r="366" spans="2:11">
      <c r="B366" s="541">
        <v>3661</v>
      </c>
      <c r="C366" s="542" t="s">
        <v>900</v>
      </c>
      <c r="D366" s="543"/>
      <c r="E366" s="543"/>
      <c r="F366" s="544">
        <f>+D366+E366</f>
        <v>0</v>
      </c>
      <c r="G366" s="543"/>
      <c r="H366" s="543"/>
      <c r="I366" s="544">
        <f>+G366+H366+J366</f>
        <v>0</v>
      </c>
      <c r="J366" s="543"/>
      <c r="K366" s="539">
        <f t="shared" si="159"/>
        <v>0</v>
      </c>
    </row>
    <row r="367" spans="2:11">
      <c r="B367" s="536">
        <v>3690</v>
      </c>
      <c r="C367" s="540" t="s">
        <v>901</v>
      </c>
      <c r="D367" s="538">
        <f t="shared" ref="D367:J367" si="173">D368</f>
        <v>0</v>
      </c>
      <c r="E367" s="538">
        <f t="shared" si="173"/>
        <v>0</v>
      </c>
      <c r="F367" s="538">
        <f t="shared" si="173"/>
        <v>0</v>
      </c>
      <c r="G367" s="538">
        <f t="shared" si="173"/>
        <v>0</v>
      </c>
      <c r="H367" s="538">
        <f t="shared" si="173"/>
        <v>0</v>
      </c>
      <c r="I367" s="538">
        <f t="shared" si="173"/>
        <v>0</v>
      </c>
      <c r="J367" s="538">
        <f t="shared" si="173"/>
        <v>0</v>
      </c>
      <c r="K367" s="539">
        <f t="shared" si="159"/>
        <v>0</v>
      </c>
    </row>
    <row r="368" spans="2:11">
      <c r="B368" s="541">
        <v>3691</v>
      </c>
      <c r="C368" s="542" t="s">
        <v>901</v>
      </c>
      <c r="D368" s="543"/>
      <c r="E368" s="543"/>
      <c r="F368" s="544">
        <f>+D368+E368</f>
        <v>0</v>
      </c>
      <c r="G368" s="543"/>
      <c r="H368" s="543"/>
      <c r="I368" s="544">
        <f>+G368+H368+J368</f>
        <v>0</v>
      </c>
      <c r="J368" s="543"/>
      <c r="K368" s="539">
        <f t="shared" si="159"/>
        <v>0</v>
      </c>
    </row>
    <row r="369" spans="2:11">
      <c r="B369" s="536">
        <v>3700</v>
      </c>
      <c r="C369" s="548" t="s">
        <v>902</v>
      </c>
      <c r="D369" s="538">
        <f t="shared" ref="D369:J369" si="174">D370+D372+D374+D376+D378+D382+D386+D388+D390</f>
        <v>0</v>
      </c>
      <c r="E369" s="538">
        <f t="shared" si="174"/>
        <v>0</v>
      </c>
      <c r="F369" s="538">
        <f t="shared" si="174"/>
        <v>0</v>
      </c>
      <c r="G369" s="538">
        <f t="shared" si="174"/>
        <v>0</v>
      </c>
      <c r="H369" s="538">
        <f t="shared" si="174"/>
        <v>0</v>
      </c>
      <c r="I369" s="538">
        <f t="shared" si="174"/>
        <v>0</v>
      </c>
      <c r="J369" s="538">
        <f t="shared" si="174"/>
        <v>0</v>
      </c>
      <c r="K369" s="539">
        <f t="shared" si="159"/>
        <v>0</v>
      </c>
    </row>
    <row r="370" spans="2:11">
      <c r="B370" s="536">
        <v>3710</v>
      </c>
      <c r="C370" s="540" t="s">
        <v>903</v>
      </c>
      <c r="D370" s="538">
        <f t="shared" ref="D370:J370" si="175">D371</f>
        <v>0</v>
      </c>
      <c r="E370" s="538">
        <f t="shared" si="175"/>
        <v>0</v>
      </c>
      <c r="F370" s="538">
        <f t="shared" si="175"/>
        <v>0</v>
      </c>
      <c r="G370" s="538">
        <f t="shared" si="175"/>
        <v>0</v>
      </c>
      <c r="H370" s="538">
        <f t="shared" si="175"/>
        <v>0</v>
      </c>
      <c r="I370" s="538">
        <f t="shared" si="175"/>
        <v>0</v>
      </c>
      <c r="J370" s="538">
        <f t="shared" si="175"/>
        <v>0</v>
      </c>
      <c r="K370" s="539">
        <f t="shared" si="159"/>
        <v>0</v>
      </c>
    </row>
    <row r="371" spans="2:11">
      <c r="B371" s="541">
        <v>3711</v>
      </c>
      <c r="C371" s="542" t="s">
        <v>904</v>
      </c>
      <c r="D371" s="543"/>
      <c r="E371" s="543"/>
      <c r="F371" s="544">
        <f>+D371+E371</f>
        <v>0</v>
      </c>
      <c r="G371" s="543"/>
      <c r="H371" s="543"/>
      <c r="I371" s="544">
        <f>+G371+H371+J371</f>
        <v>0</v>
      </c>
      <c r="J371" s="543"/>
      <c r="K371" s="539">
        <f t="shared" si="159"/>
        <v>0</v>
      </c>
    </row>
    <row r="372" spans="2:11">
      <c r="B372" s="536">
        <v>3720</v>
      </c>
      <c r="C372" s="540" t="s">
        <v>905</v>
      </c>
      <c r="D372" s="538">
        <f t="shared" ref="D372:J372" si="176">D373</f>
        <v>0</v>
      </c>
      <c r="E372" s="538">
        <f t="shared" si="176"/>
        <v>0</v>
      </c>
      <c r="F372" s="538">
        <f t="shared" si="176"/>
        <v>0</v>
      </c>
      <c r="G372" s="538">
        <f t="shared" si="176"/>
        <v>0</v>
      </c>
      <c r="H372" s="538">
        <f t="shared" si="176"/>
        <v>0</v>
      </c>
      <c r="I372" s="538">
        <f t="shared" si="176"/>
        <v>0</v>
      </c>
      <c r="J372" s="538">
        <f t="shared" si="176"/>
        <v>0</v>
      </c>
      <c r="K372" s="539">
        <f t="shared" si="159"/>
        <v>0</v>
      </c>
    </row>
    <row r="373" spans="2:11">
      <c r="B373" s="541">
        <v>3721</v>
      </c>
      <c r="C373" s="542" t="s">
        <v>906</v>
      </c>
      <c r="D373" s="543"/>
      <c r="E373" s="543"/>
      <c r="F373" s="544">
        <f>+D373+E373</f>
        <v>0</v>
      </c>
      <c r="G373" s="543"/>
      <c r="H373" s="543"/>
      <c r="I373" s="544">
        <f>+G373+H373+J373</f>
        <v>0</v>
      </c>
      <c r="J373" s="543"/>
      <c r="K373" s="539">
        <f t="shared" si="159"/>
        <v>0</v>
      </c>
    </row>
    <row r="374" spans="2:11">
      <c r="B374" s="536">
        <v>3730</v>
      </c>
      <c r="C374" s="540" t="s">
        <v>907</v>
      </c>
      <c r="D374" s="538">
        <f t="shared" ref="D374:J374" si="177">D375</f>
        <v>0</v>
      </c>
      <c r="E374" s="538">
        <f t="shared" si="177"/>
        <v>0</v>
      </c>
      <c r="F374" s="538">
        <f t="shared" si="177"/>
        <v>0</v>
      </c>
      <c r="G374" s="538">
        <f t="shared" si="177"/>
        <v>0</v>
      </c>
      <c r="H374" s="538">
        <f t="shared" si="177"/>
        <v>0</v>
      </c>
      <c r="I374" s="538">
        <f t="shared" si="177"/>
        <v>0</v>
      </c>
      <c r="J374" s="538">
        <f t="shared" si="177"/>
        <v>0</v>
      </c>
      <c r="K374" s="539">
        <f t="shared" si="159"/>
        <v>0</v>
      </c>
    </row>
    <row r="375" spans="2:11">
      <c r="B375" s="541">
        <v>3731</v>
      </c>
      <c r="C375" s="542" t="s">
        <v>907</v>
      </c>
      <c r="D375" s="543"/>
      <c r="E375" s="543"/>
      <c r="F375" s="544">
        <f>+D375+E375</f>
        <v>0</v>
      </c>
      <c r="G375" s="543"/>
      <c r="H375" s="543"/>
      <c r="I375" s="544">
        <f>+G375+H375+J375</f>
        <v>0</v>
      </c>
      <c r="J375" s="543"/>
      <c r="K375" s="539">
        <f t="shared" si="159"/>
        <v>0</v>
      </c>
    </row>
    <row r="376" spans="2:11">
      <c r="B376" s="536">
        <v>3740</v>
      </c>
      <c r="C376" s="540" t="s">
        <v>908</v>
      </c>
      <c r="D376" s="538">
        <f t="shared" ref="D376:J376" si="178">D377</f>
        <v>0</v>
      </c>
      <c r="E376" s="538">
        <f t="shared" si="178"/>
        <v>0</v>
      </c>
      <c r="F376" s="538">
        <f t="shared" si="178"/>
        <v>0</v>
      </c>
      <c r="G376" s="538">
        <f t="shared" si="178"/>
        <v>0</v>
      </c>
      <c r="H376" s="538">
        <f t="shared" si="178"/>
        <v>0</v>
      </c>
      <c r="I376" s="538">
        <f t="shared" si="178"/>
        <v>0</v>
      </c>
      <c r="J376" s="538">
        <f t="shared" si="178"/>
        <v>0</v>
      </c>
      <c r="K376" s="539">
        <f t="shared" si="159"/>
        <v>0</v>
      </c>
    </row>
    <row r="377" spans="2:11">
      <c r="B377" s="541">
        <v>3741</v>
      </c>
      <c r="C377" s="542" t="s">
        <v>908</v>
      </c>
      <c r="D377" s="543"/>
      <c r="E377" s="543"/>
      <c r="F377" s="544">
        <f>+D377+E377</f>
        <v>0</v>
      </c>
      <c r="G377" s="543"/>
      <c r="H377" s="543"/>
      <c r="I377" s="544">
        <f>+G377+H377+J377</f>
        <v>0</v>
      </c>
      <c r="J377" s="543"/>
      <c r="K377" s="539">
        <f t="shared" si="159"/>
        <v>0</v>
      </c>
    </row>
    <row r="378" spans="2:11">
      <c r="B378" s="536">
        <v>3750</v>
      </c>
      <c r="C378" s="540" t="s">
        <v>909</v>
      </c>
      <c r="D378" s="538">
        <f>SUM(D379:D381)</f>
        <v>0</v>
      </c>
      <c r="E378" s="538">
        <f t="shared" ref="E378:J378" si="179">SUM(E379:E381)</f>
        <v>0</v>
      </c>
      <c r="F378" s="538">
        <f t="shared" si="179"/>
        <v>0</v>
      </c>
      <c r="G378" s="538">
        <f t="shared" si="179"/>
        <v>0</v>
      </c>
      <c r="H378" s="538">
        <f t="shared" si="179"/>
        <v>0</v>
      </c>
      <c r="I378" s="538">
        <f t="shared" si="179"/>
        <v>0</v>
      </c>
      <c r="J378" s="538">
        <f t="shared" si="179"/>
        <v>0</v>
      </c>
      <c r="K378" s="539">
        <f t="shared" si="159"/>
        <v>0</v>
      </c>
    </row>
    <row r="379" spans="2:11">
      <c r="B379" s="541">
        <v>3751</v>
      </c>
      <c r="C379" s="542" t="s">
        <v>910</v>
      </c>
      <c r="D379" s="543"/>
      <c r="E379" s="543"/>
      <c r="F379" s="544">
        <f>+D379+E379</f>
        <v>0</v>
      </c>
      <c r="G379" s="543"/>
      <c r="H379" s="543"/>
      <c r="I379" s="544">
        <f>+G379+H379+J379</f>
        <v>0</v>
      </c>
      <c r="J379" s="543"/>
      <c r="K379" s="539">
        <f t="shared" si="159"/>
        <v>0</v>
      </c>
    </row>
    <row r="380" spans="2:11">
      <c r="B380" s="541">
        <v>3752</v>
      </c>
      <c r="C380" s="542" t="s">
        <v>911</v>
      </c>
      <c r="D380" s="543"/>
      <c r="E380" s="543"/>
      <c r="F380" s="544">
        <f t="shared" ref="F380:F381" si="180">+D380+E380</f>
        <v>0</v>
      </c>
      <c r="G380" s="543"/>
      <c r="H380" s="543"/>
      <c r="I380" s="544">
        <f t="shared" ref="I380:I381" si="181">+G380+H380+J380</f>
        <v>0</v>
      </c>
      <c r="J380" s="543"/>
      <c r="K380" s="539">
        <f t="shared" si="159"/>
        <v>0</v>
      </c>
    </row>
    <row r="381" spans="2:11">
      <c r="B381" s="541">
        <v>3753</v>
      </c>
      <c r="C381" s="542" t="s">
        <v>912</v>
      </c>
      <c r="D381" s="543"/>
      <c r="E381" s="543"/>
      <c r="F381" s="544">
        <f t="shared" si="180"/>
        <v>0</v>
      </c>
      <c r="G381" s="543"/>
      <c r="H381" s="543"/>
      <c r="I381" s="544">
        <f t="shared" si="181"/>
        <v>0</v>
      </c>
      <c r="J381" s="543"/>
      <c r="K381" s="539">
        <f t="shared" si="159"/>
        <v>0</v>
      </c>
    </row>
    <row r="382" spans="2:11">
      <c r="B382" s="536">
        <v>3760</v>
      </c>
      <c r="C382" s="540" t="s">
        <v>913</v>
      </c>
      <c r="D382" s="538">
        <f>SUM(D383:D385)</f>
        <v>0</v>
      </c>
      <c r="E382" s="538">
        <f t="shared" ref="E382:J382" si="182">SUM(E383:E385)</f>
        <v>0</v>
      </c>
      <c r="F382" s="538">
        <f t="shared" si="182"/>
        <v>0</v>
      </c>
      <c r="G382" s="538">
        <f t="shared" si="182"/>
        <v>0</v>
      </c>
      <c r="H382" s="538">
        <f t="shared" si="182"/>
        <v>0</v>
      </c>
      <c r="I382" s="538">
        <f t="shared" si="182"/>
        <v>0</v>
      </c>
      <c r="J382" s="538">
        <f t="shared" si="182"/>
        <v>0</v>
      </c>
      <c r="K382" s="539">
        <f t="shared" si="159"/>
        <v>0</v>
      </c>
    </row>
    <row r="383" spans="2:11">
      <c r="B383" s="541">
        <v>3761</v>
      </c>
      <c r="C383" s="542" t="s">
        <v>914</v>
      </c>
      <c r="D383" s="543"/>
      <c r="E383" s="543"/>
      <c r="F383" s="544">
        <f>+D383+E383</f>
        <v>0</v>
      </c>
      <c r="G383" s="543"/>
      <c r="H383" s="543"/>
      <c r="I383" s="544">
        <f>+G383+H383+J383</f>
        <v>0</v>
      </c>
      <c r="J383" s="543"/>
      <c r="K383" s="539">
        <f t="shared" si="159"/>
        <v>0</v>
      </c>
    </row>
    <row r="384" spans="2:11">
      <c r="B384" s="541">
        <v>3762</v>
      </c>
      <c r="C384" s="542" t="s">
        <v>915</v>
      </c>
      <c r="D384" s="543"/>
      <c r="E384" s="543"/>
      <c r="F384" s="544">
        <f t="shared" ref="F384:F385" si="183">+D384+E384</f>
        <v>0</v>
      </c>
      <c r="G384" s="543"/>
      <c r="H384" s="543"/>
      <c r="I384" s="544">
        <f t="shared" ref="I384:I385" si="184">+G384+H384+J384</f>
        <v>0</v>
      </c>
      <c r="J384" s="543"/>
      <c r="K384" s="539">
        <f t="shared" si="159"/>
        <v>0</v>
      </c>
    </row>
    <row r="385" spans="2:11">
      <c r="B385" s="541">
        <v>3763</v>
      </c>
      <c r="C385" s="542" t="s">
        <v>916</v>
      </c>
      <c r="D385" s="543"/>
      <c r="E385" s="543"/>
      <c r="F385" s="544">
        <f t="shared" si="183"/>
        <v>0</v>
      </c>
      <c r="G385" s="543"/>
      <c r="H385" s="543"/>
      <c r="I385" s="544">
        <f t="shared" si="184"/>
        <v>0</v>
      </c>
      <c r="J385" s="543"/>
      <c r="K385" s="539">
        <f t="shared" si="159"/>
        <v>0</v>
      </c>
    </row>
    <row r="386" spans="2:11">
      <c r="B386" s="536">
        <v>3770</v>
      </c>
      <c r="C386" s="540" t="s">
        <v>917</v>
      </c>
      <c r="D386" s="538">
        <f t="shared" ref="D386:J386" si="185">D387</f>
        <v>0</v>
      </c>
      <c r="E386" s="538">
        <f t="shared" si="185"/>
        <v>0</v>
      </c>
      <c r="F386" s="538">
        <f t="shared" si="185"/>
        <v>0</v>
      </c>
      <c r="G386" s="538">
        <f t="shared" si="185"/>
        <v>0</v>
      </c>
      <c r="H386" s="538">
        <f t="shared" si="185"/>
        <v>0</v>
      </c>
      <c r="I386" s="538">
        <f t="shared" si="185"/>
        <v>0</v>
      </c>
      <c r="J386" s="538">
        <f t="shared" si="185"/>
        <v>0</v>
      </c>
      <c r="K386" s="539">
        <f t="shared" si="159"/>
        <v>0</v>
      </c>
    </row>
    <row r="387" spans="2:11">
      <c r="B387" s="541">
        <v>3771</v>
      </c>
      <c r="C387" s="542" t="s">
        <v>917</v>
      </c>
      <c r="D387" s="543"/>
      <c r="E387" s="543"/>
      <c r="F387" s="544">
        <f>+D387+E387</f>
        <v>0</v>
      </c>
      <c r="G387" s="543"/>
      <c r="H387" s="543"/>
      <c r="I387" s="544">
        <f>+G387+H387+J387</f>
        <v>0</v>
      </c>
      <c r="J387" s="543"/>
      <c r="K387" s="539">
        <f t="shared" si="159"/>
        <v>0</v>
      </c>
    </row>
    <row r="388" spans="2:11">
      <c r="B388" s="536">
        <v>3780</v>
      </c>
      <c r="C388" s="540" t="s">
        <v>918</v>
      </c>
      <c r="D388" s="538">
        <f t="shared" ref="D388:J388" si="186">D389</f>
        <v>0</v>
      </c>
      <c r="E388" s="538">
        <f t="shared" si="186"/>
        <v>0</v>
      </c>
      <c r="F388" s="538">
        <f t="shared" si="186"/>
        <v>0</v>
      </c>
      <c r="G388" s="538">
        <f t="shared" si="186"/>
        <v>0</v>
      </c>
      <c r="H388" s="538">
        <f t="shared" si="186"/>
        <v>0</v>
      </c>
      <c r="I388" s="538">
        <f t="shared" si="186"/>
        <v>0</v>
      </c>
      <c r="J388" s="538">
        <f t="shared" si="186"/>
        <v>0</v>
      </c>
      <c r="K388" s="539">
        <f t="shared" si="159"/>
        <v>0</v>
      </c>
    </row>
    <row r="389" spans="2:11">
      <c r="B389" s="541">
        <v>3781</v>
      </c>
      <c r="C389" s="542" t="s">
        <v>918</v>
      </c>
      <c r="D389" s="543"/>
      <c r="E389" s="543"/>
      <c r="F389" s="544">
        <f>+D389+E389</f>
        <v>0</v>
      </c>
      <c r="G389" s="543"/>
      <c r="H389" s="543"/>
      <c r="I389" s="544">
        <f>+G389+H389+J389</f>
        <v>0</v>
      </c>
      <c r="J389" s="543"/>
      <c r="K389" s="539">
        <f t="shared" si="159"/>
        <v>0</v>
      </c>
    </row>
    <row r="390" spans="2:11">
      <c r="B390" s="536">
        <v>3790</v>
      </c>
      <c r="C390" s="540" t="s">
        <v>919</v>
      </c>
      <c r="D390" s="538">
        <f t="shared" ref="D390:J390" si="187">D391</f>
        <v>0</v>
      </c>
      <c r="E390" s="538">
        <f t="shared" si="187"/>
        <v>0</v>
      </c>
      <c r="F390" s="538">
        <f t="shared" si="187"/>
        <v>0</v>
      </c>
      <c r="G390" s="538">
        <f t="shared" si="187"/>
        <v>0</v>
      </c>
      <c r="H390" s="538">
        <f t="shared" si="187"/>
        <v>0</v>
      </c>
      <c r="I390" s="538">
        <f t="shared" si="187"/>
        <v>0</v>
      </c>
      <c r="J390" s="538">
        <f t="shared" si="187"/>
        <v>0</v>
      </c>
      <c r="K390" s="539">
        <f t="shared" si="159"/>
        <v>0</v>
      </c>
    </row>
    <row r="391" spans="2:11">
      <c r="B391" s="541">
        <v>3791</v>
      </c>
      <c r="C391" s="542" t="s">
        <v>919</v>
      </c>
      <c r="D391" s="543"/>
      <c r="E391" s="543"/>
      <c r="F391" s="544">
        <f>+D391+E391</f>
        <v>0</v>
      </c>
      <c r="G391" s="543"/>
      <c r="H391" s="543"/>
      <c r="I391" s="544">
        <f>+G391+H391+J391</f>
        <v>0</v>
      </c>
      <c r="J391" s="543"/>
      <c r="K391" s="539">
        <f t="shared" si="159"/>
        <v>0</v>
      </c>
    </row>
    <row r="392" spans="2:11">
      <c r="B392" s="536">
        <v>3800</v>
      </c>
      <c r="C392" s="548" t="s">
        <v>920</v>
      </c>
      <c r="D392" s="538">
        <f t="shared" ref="D392:J392" si="188">D393+D395+D398+D400+D402</f>
        <v>0</v>
      </c>
      <c r="E392" s="538">
        <f t="shared" si="188"/>
        <v>0</v>
      </c>
      <c r="F392" s="538">
        <f t="shared" si="188"/>
        <v>0</v>
      </c>
      <c r="G392" s="538">
        <f t="shared" si="188"/>
        <v>0</v>
      </c>
      <c r="H392" s="538">
        <f t="shared" si="188"/>
        <v>0</v>
      </c>
      <c r="I392" s="538">
        <f t="shared" si="188"/>
        <v>0</v>
      </c>
      <c r="J392" s="538">
        <f t="shared" si="188"/>
        <v>0</v>
      </c>
      <c r="K392" s="539">
        <f t="shared" si="159"/>
        <v>0</v>
      </c>
    </row>
    <row r="393" spans="2:11">
      <c r="B393" s="536">
        <v>3810</v>
      </c>
      <c r="C393" s="540" t="s">
        <v>921</v>
      </c>
      <c r="D393" s="538">
        <f t="shared" ref="D393:J393" si="189">D394</f>
        <v>0</v>
      </c>
      <c r="E393" s="538">
        <f t="shared" si="189"/>
        <v>0</v>
      </c>
      <c r="F393" s="538">
        <f t="shared" si="189"/>
        <v>0</v>
      </c>
      <c r="G393" s="538">
        <f t="shared" si="189"/>
        <v>0</v>
      </c>
      <c r="H393" s="538">
        <f t="shared" si="189"/>
        <v>0</v>
      </c>
      <c r="I393" s="538">
        <f t="shared" si="189"/>
        <v>0</v>
      </c>
      <c r="J393" s="538">
        <f t="shared" si="189"/>
        <v>0</v>
      </c>
      <c r="K393" s="539">
        <f t="shared" si="159"/>
        <v>0</v>
      </c>
    </row>
    <row r="394" spans="2:11">
      <c r="B394" s="541">
        <v>3811</v>
      </c>
      <c r="C394" s="542" t="s">
        <v>921</v>
      </c>
      <c r="D394" s="543"/>
      <c r="E394" s="543"/>
      <c r="F394" s="544">
        <f>+D394+E394</f>
        <v>0</v>
      </c>
      <c r="G394" s="543"/>
      <c r="H394" s="543"/>
      <c r="I394" s="544">
        <f>+G394+H394+J394</f>
        <v>0</v>
      </c>
      <c r="J394" s="543"/>
      <c r="K394" s="539">
        <f t="shared" si="159"/>
        <v>0</v>
      </c>
    </row>
    <row r="395" spans="2:11">
      <c r="B395" s="536">
        <v>3820</v>
      </c>
      <c r="C395" s="540" t="s">
        <v>922</v>
      </c>
      <c r="D395" s="538">
        <f t="shared" ref="D395:J395" si="190">D396+D397</f>
        <v>0</v>
      </c>
      <c r="E395" s="538">
        <f t="shared" si="190"/>
        <v>0</v>
      </c>
      <c r="F395" s="538">
        <f t="shared" si="190"/>
        <v>0</v>
      </c>
      <c r="G395" s="538">
        <f t="shared" si="190"/>
        <v>0</v>
      </c>
      <c r="H395" s="538">
        <f t="shared" si="190"/>
        <v>0</v>
      </c>
      <c r="I395" s="538">
        <f t="shared" si="190"/>
        <v>0</v>
      </c>
      <c r="J395" s="538">
        <f t="shared" si="190"/>
        <v>0</v>
      </c>
      <c r="K395" s="539">
        <f t="shared" si="159"/>
        <v>0</v>
      </c>
    </row>
    <row r="396" spans="2:11">
      <c r="B396" s="541">
        <v>3821</v>
      </c>
      <c r="C396" s="542" t="s">
        <v>923</v>
      </c>
      <c r="D396" s="543"/>
      <c r="E396" s="543"/>
      <c r="F396" s="544">
        <f>+D396+E396</f>
        <v>0</v>
      </c>
      <c r="G396" s="543"/>
      <c r="H396" s="543"/>
      <c r="I396" s="544">
        <f>+G396+H396+J396</f>
        <v>0</v>
      </c>
      <c r="J396" s="543"/>
      <c r="K396" s="539">
        <f t="shared" si="159"/>
        <v>0</v>
      </c>
    </row>
    <row r="397" spans="2:11">
      <c r="B397" s="541">
        <v>3822</v>
      </c>
      <c r="C397" s="542" t="s">
        <v>924</v>
      </c>
      <c r="D397" s="543"/>
      <c r="E397" s="543"/>
      <c r="F397" s="544">
        <f>+D397+E397</f>
        <v>0</v>
      </c>
      <c r="G397" s="543"/>
      <c r="H397" s="543"/>
      <c r="I397" s="544">
        <f>+G397+H397+J397</f>
        <v>0</v>
      </c>
      <c r="J397" s="543"/>
      <c r="K397" s="539">
        <f t="shared" si="159"/>
        <v>0</v>
      </c>
    </row>
    <row r="398" spans="2:11">
      <c r="B398" s="536">
        <v>3830</v>
      </c>
      <c r="C398" s="540" t="s">
        <v>925</v>
      </c>
      <c r="D398" s="538">
        <f t="shared" ref="D398:J398" si="191">D399</f>
        <v>0</v>
      </c>
      <c r="E398" s="538">
        <f t="shared" si="191"/>
        <v>0</v>
      </c>
      <c r="F398" s="538">
        <f t="shared" si="191"/>
        <v>0</v>
      </c>
      <c r="G398" s="538">
        <f t="shared" si="191"/>
        <v>0</v>
      </c>
      <c r="H398" s="538">
        <f t="shared" si="191"/>
        <v>0</v>
      </c>
      <c r="I398" s="538">
        <f t="shared" si="191"/>
        <v>0</v>
      </c>
      <c r="J398" s="538">
        <f t="shared" si="191"/>
        <v>0</v>
      </c>
      <c r="K398" s="539">
        <f t="shared" si="159"/>
        <v>0</v>
      </c>
    </row>
    <row r="399" spans="2:11">
      <c r="B399" s="541">
        <v>3831</v>
      </c>
      <c r="C399" s="542" t="s">
        <v>925</v>
      </c>
      <c r="D399" s="543"/>
      <c r="E399" s="543"/>
      <c r="F399" s="544">
        <f>+D399+E399</f>
        <v>0</v>
      </c>
      <c r="G399" s="543"/>
      <c r="H399" s="543"/>
      <c r="I399" s="544">
        <f>+G399+H399+J399</f>
        <v>0</v>
      </c>
      <c r="J399" s="543"/>
      <c r="K399" s="539">
        <f t="shared" si="159"/>
        <v>0</v>
      </c>
    </row>
    <row r="400" spans="2:11" s="549" customFormat="1">
      <c r="B400" s="536">
        <v>3840</v>
      </c>
      <c r="C400" s="540" t="s">
        <v>926</v>
      </c>
      <c r="D400" s="538">
        <f t="shared" ref="D400:J400" si="192">D401</f>
        <v>0</v>
      </c>
      <c r="E400" s="538">
        <f t="shared" si="192"/>
        <v>0</v>
      </c>
      <c r="F400" s="538">
        <f t="shared" si="192"/>
        <v>0</v>
      </c>
      <c r="G400" s="538">
        <f t="shared" si="192"/>
        <v>0</v>
      </c>
      <c r="H400" s="538">
        <f t="shared" si="192"/>
        <v>0</v>
      </c>
      <c r="I400" s="538">
        <f t="shared" si="192"/>
        <v>0</v>
      </c>
      <c r="J400" s="538">
        <f t="shared" si="192"/>
        <v>0</v>
      </c>
      <c r="K400" s="539">
        <f t="shared" si="159"/>
        <v>0</v>
      </c>
    </row>
    <row r="401" spans="2:11">
      <c r="B401" s="541">
        <v>3841</v>
      </c>
      <c r="C401" s="542" t="s">
        <v>927</v>
      </c>
      <c r="D401" s="543"/>
      <c r="E401" s="543"/>
      <c r="F401" s="544">
        <f>+D401+E401</f>
        <v>0</v>
      </c>
      <c r="G401" s="543"/>
      <c r="H401" s="543"/>
      <c r="I401" s="544">
        <f>+G401+H401+J401</f>
        <v>0</v>
      </c>
      <c r="J401" s="543"/>
      <c r="K401" s="539">
        <f t="shared" si="159"/>
        <v>0</v>
      </c>
    </row>
    <row r="402" spans="2:11">
      <c r="B402" s="536">
        <v>3850</v>
      </c>
      <c r="C402" s="540" t="s">
        <v>928</v>
      </c>
      <c r="D402" s="538">
        <f t="shared" ref="D402:J402" si="193">D403</f>
        <v>0</v>
      </c>
      <c r="E402" s="538">
        <f t="shared" si="193"/>
        <v>0</v>
      </c>
      <c r="F402" s="538">
        <f t="shared" si="193"/>
        <v>0</v>
      </c>
      <c r="G402" s="538">
        <f t="shared" si="193"/>
        <v>0</v>
      </c>
      <c r="H402" s="538">
        <f t="shared" si="193"/>
        <v>0</v>
      </c>
      <c r="I402" s="538">
        <f t="shared" si="193"/>
        <v>0</v>
      </c>
      <c r="J402" s="538">
        <f t="shared" si="193"/>
        <v>0</v>
      </c>
      <c r="K402" s="539">
        <f t="shared" si="159"/>
        <v>0</v>
      </c>
    </row>
    <row r="403" spans="2:11">
      <c r="B403" s="541">
        <v>3851</v>
      </c>
      <c r="C403" s="542" t="s">
        <v>928</v>
      </c>
      <c r="D403" s="543"/>
      <c r="E403" s="543"/>
      <c r="F403" s="544">
        <f>+D403+E403</f>
        <v>0</v>
      </c>
      <c r="G403" s="543"/>
      <c r="H403" s="543"/>
      <c r="I403" s="544">
        <f>+G403+H403+J403</f>
        <v>0</v>
      </c>
      <c r="J403" s="543"/>
      <c r="K403" s="539">
        <f t="shared" si="159"/>
        <v>0</v>
      </c>
    </row>
    <row r="404" spans="2:11">
      <c r="B404" s="536">
        <v>3900</v>
      </c>
      <c r="C404" s="548" t="s">
        <v>929</v>
      </c>
      <c r="D404" s="538">
        <f t="shared" ref="D404:J404" si="194">D405+D407+D410+D412+D415+D417+D419+D421+D425</f>
        <v>0</v>
      </c>
      <c r="E404" s="538">
        <f t="shared" si="194"/>
        <v>0</v>
      </c>
      <c r="F404" s="538">
        <f t="shared" si="194"/>
        <v>0</v>
      </c>
      <c r="G404" s="538">
        <f t="shared" si="194"/>
        <v>0</v>
      </c>
      <c r="H404" s="538">
        <f t="shared" si="194"/>
        <v>0</v>
      </c>
      <c r="I404" s="538">
        <f t="shared" si="194"/>
        <v>0</v>
      </c>
      <c r="J404" s="538">
        <f t="shared" si="194"/>
        <v>0</v>
      </c>
      <c r="K404" s="539">
        <f t="shared" si="159"/>
        <v>0</v>
      </c>
    </row>
    <row r="405" spans="2:11">
      <c r="B405" s="536">
        <v>3910</v>
      </c>
      <c r="C405" s="540" t="s">
        <v>930</v>
      </c>
      <c r="D405" s="538">
        <f t="shared" ref="D405:J405" si="195">D406</f>
        <v>0</v>
      </c>
      <c r="E405" s="538">
        <f t="shared" si="195"/>
        <v>0</v>
      </c>
      <c r="F405" s="538">
        <f t="shared" si="195"/>
        <v>0</v>
      </c>
      <c r="G405" s="538">
        <f t="shared" si="195"/>
        <v>0</v>
      </c>
      <c r="H405" s="538">
        <f t="shared" si="195"/>
        <v>0</v>
      </c>
      <c r="I405" s="538">
        <f t="shared" si="195"/>
        <v>0</v>
      </c>
      <c r="J405" s="538">
        <f t="shared" si="195"/>
        <v>0</v>
      </c>
      <c r="K405" s="539">
        <f t="shared" ref="K405:K469" si="196">F405-I405</f>
        <v>0</v>
      </c>
    </row>
    <row r="406" spans="2:11">
      <c r="B406" s="541">
        <v>3911</v>
      </c>
      <c r="C406" s="542" t="s">
        <v>930</v>
      </c>
      <c r="D406" s="543"/>
      <c r="E406" s="543"/>
      <c r="F406" s="544">
        <f>+D406+E406</f>
        <v>0</v>
      </c>
      <c r="G406" s="543"/>
      <c r="H406" s="543"/>
      <c r="I406" s="544">
        <f>+G406+H406+J406</f>
        <v>0</v>
      </c>
      <c r="J406" s="543"/>
      <c r="K406" s="539">
        <f t="shared" si="196"/>
        <v>0</v>
      </c>
    </row>
    <row r="407" spans="2:11">
      <c r="B407" s="536">
        <v>3920</v>
      </c>
      <c r="C407" s="540" t="s">
        <v>931</v>
      </c>
      <c r="D407" s="538">
        <f>SUM(D408:D409)</f>
        <v>0</v>
      </c>
      <c r="E407" s="538">
        <f t="shared" ref="E407:J407" si="197">SUM(E408:E409)</f>
        <v>0</v>
      </c>
      <c r="F407" s="538">
        <f t="shared" si="197"/>
        <v>0</v>
      </c>
      <c r="G407" s="538">
        <f t="shared" si="197"/>
        <v>0</v>
      </c>
      <c r="H407" s="538">
        <f t="shared" si="197"/>
        <v>0</v>
      </c>
      <c r="I407" s="538">
        <f t="shared" si="197"/>
        <v>0</v>
      </c>
      <c r="J407" s="538">
        <f t="shared" si="197"/>
        <v>0</v>
      </c>
      <c r="K407" s="539">
        <f t="shared" si="196"/>
        <v>0</v>
      </c>
    </row>
    <row r="408" spans="2:11">
      <c r="B408" s="541">
        <v>3921</v>
      </c>
      <c r="C408" s="542" t="s">
        <v>932</v>
      </c>
      <c r="D408" s="543"/>
      <c r="E408" s="543"/>
      <c r="F408" s="544">
        <f>+D408+E408</f>
        <v>0</v>
      </c>
      <c r="G408" s="543"/>
      <c r="H408" s="543"/>
      <c r="I408" s="544">
        <f>+G408+H408+J408</f>
        <v>0</v>
      </c>
      <c r="J408" s="543"/>
      <c r="K408" s="539">
        <f t="shared" si="196"/>
        <v>0</v>
      </c>
    </row>
    <row r="409" spans="2:11">
      <c r="B409" s="541">
        <v>3922</v>
      </c>
      <c r="C409" s="542" t="s">
        <v>933</v>
      </c>
      <c r="D409" s="543"/>
      <c r="E409" s="543"/>
      <c r="F409" s="544">
        <f>+D409+E409</f>
        <v>0</v>
      </c>
      <c r="G409" s="543"/>
      <c r="H409" s="543"/>
      <c r="I409" s="544">
        <f>+G409+H409+J409</f>
        <v>0</v>
      </c>
      <c r="J409" s="543"/>
      <c r="K409" s="539">
        <f t="shared" si="196"/>
        <v>0</v>
      </c>
    </row>
    <row r="410" spans="2:11">
      <c r="B410" s="536">
        <v>3930</v>
      </c>
      <c r="C410" s="540" t="s">
        <v>934</v>
      </c>
      <c r="D410" s="538">
        <f t="shared" ref="D410:J410" si="198">D411</f>
        <v>0</v>
      </c>
      <c r="E410" s="538">
        <f t="shared" si="198"/>
        <v>0</v>
      </c>
      <c r="F410" s="538">
        <f t="shared" si="198"/>
        <v>0</v>
      </c>
      <c r="G410" s="538">
        <f t="shared" si="198"/>
        <v>0</v>
      </c>
      <c r="H410" s="538">
        <f t="shared" si="198"/>
        <v>0</v>
      </c>
      <c r="I410" s="538">
        <f t="shared" si="198"/>
        <v>0</v>
      </c>
      <c r="J410" s="538">
        <f t="shared" si="198"/>
        <v>0</v>
      </c>
      <c r="K410" s="539">
        <f t="shared" si="196"/>
        <v>0</v>
      </c>
    </row>
    <row r="411" spans="2:11">
      <c r="B411" s="541">
        <v>3931</v>
      </c>
      <c r="C411" s="542" t="s">
        <v>934</v>
      </c>
      <c r="D411" s="543"/>
      <c r="E411" s="543"/>
      <c r="F411" s="544">
        <f>+D411+E411</f>
        <v>0</v>
      </c>
      <c r="G411" s="543"/>
      <c r="H411" s="543"/>
      <c r="I411" s="544">
        <f>+G411+H411+J411</f>
        <v>0</v>
      </c>
      <c r="J411" s="543"/>
      <c r="K411" s="539">
        <f t="shared" si="196"/>
        <v>0</v>
      </c>
    </row>
    <row r="412" spans="2:11">
      <c r="B412" s="536">
        <v>3940</v>
      </c>
      <c r="C412" s="540" t="s">
        <v>935</v>
      </c>
      <c r="D412" s="538">
        <f>SUM(D413:D414)</f>
        <v>0</v>
      </c>
      <c r="E412" s="538">
        <f t="shared" ref="E412:J412" si="199">SUM(E413:E414)</f>
        <v>0</v>
      </c>
      <c r="F412" s="538">
        <f t="shared" si="199"/>
        <v>0</v>
      </c>
      <c r="G412" s="538">
        <f t="shared" si="199"/>
        <v>0</v>
      </c>
      <c r="H412" s="538">
        <f t="shared" si="199"/>
        <v>0</v>
      </c>
      <c r="I412" s="538">
        <f t="shared" si="199"/>
        <v>0</v>
      </c>
      <c r="J412" s="538">
        <f t="shared" si="199"/>
        <v>0</v>
      </c>
      <c r="K412" s="539">
        <f t="shared" si="196"/>
        <v>0</v>
      </c>
    </row>
    <row r="413" spans="2:11">
      <c r="B413" s="541">
        <v>3941</v>
      </c>
      <c r="C413" s="542" t="s">
        <v>936</v>
      </c>
      <c r="D413" s="543"/>
      <c r="E413" s="543"/>
      <c r="F413" s="544">
        <f>+D413+E413</f>
        <v>0</v>
      </c>
      <c r="G413" s="543"/>
      <c r="H413" s="543"/>
      <c r="I413" s="544">
        <f>+G413+H413+J413</f>
        <v>0</v>
      </c>
      <c r="J413" s="543"/>
      <c r="K413" s="539">
        <f t="shared" si="196"/>
        <v>0</v>
      </c>
    </row>
    <row r="414" spans="2:11">
      <c r="B414" s="541">
        <v>3942</v>
      </c>
      <c r="C414" s="542" t="s">
        <v>937</v>
      </c>
      <c r="D414" s="543"/>
      <c r="E414" s="543"/>
      <c r="F414" s="544">
        <f>+D414+E414</f>
        <v>0</v>
      </c>
      <c r="G414" s="543"/>
      <c r="H414" s="543"/>
      <c r="I414" s="544">
        <f>+G414+H414+J414</f>
        <v>0</v>
      </c>
      <c r="J414" s="543"/>
      <c r="K414" s="539">
        <f t="shared" si="196"/>
        <v>0</v>
      </c>
    </row>
    <row r="415" spans="2:11">
      <c r="B415" s="536">
        <v>3950</v>
      </c>
      <c r="C415" s="540" t="s">
        <v>938</v>
      </c>
      <c r="D415" s="538">
        <f t="shared" ref="D415:J415" si="200">D416</f>
        <v>0</v>
      </c>
      <c r="E415" s="538">
        <f t="shared" si="200"/>
        <v>0</v>
      </c>
      <c r="F415" s="538">
        <f t="shared" si="200"/>
        <v>0</v>
      </c>
      <c r="G415" s="538">
        <f t="shared" si="200"/>
        <v>0</v>
      </c>
      <c r="H415" s="538">
        <f t="shared" si="200"/>
        <v>0</v>
      </c>
      <c r="I415" s="538">
        <f t="shared" si="200"/>
        <v>0</v>
      </c>
      <c r="J415" s="538">
        <f t="shared" si="200"/>
        <v>0</v>
      </c>
      <c r="K415" s="539">
        <f t="shared" si="196"/>
        <v>0</v>
      </c>
    </row>
    <row r="416" spans="2:11">
      <c r="B416" s="541">
        <v>3951</v>
      </c>
      <c r="C416" s="542" t="s">
        <v>938</v>
      </c>
      <c r="D416" s="543"/>
      <c r="E416" s="543"/>
      <c r="F416" s="544">
        <f>+D416+E416</f>
        <v>0</v>
      </c>
      <c r="G416" s="543"/>
      <c r="H416" s="543"/>
      <c r="I416" s="544">
        <f>+G416+H416+J416</f>
        <v>0</v>
      </c>
      <c r="J416" s="543"/>
      <c r="K416" s="539">
        <f t="shared" si="196"/>
        <v>0</v>
      </c>
    </row>
    <row r="417" spans="2:11">
      <c r="B417" s="536">
        <v>3960</v>
      </c>
      <c r="C417" s="540" t="s">
        <v>939</v>
      </c>
      <c r="D417" s="538">
        <f t="shared" ref="D417:J417" si="201">D418</f>
        <v>0</v>
      </c>
      <c r="E417" s="538">
        <f t="shared" si="201"/>
        <v>0</v>
      </c>
      <c r="F417" s="538">
        <f t="shared" si="201"/>
        <v>0</v>
      </c>
      <c r="G417" s="538">
        <f t="shared" si="201"/>
        <v>0</v>
      </c>
      <c r="H417" s="538">
        <f t="shared" si="201"/>
        <v>0</v>
      </c>
      <c r="I417" s="538">
        <f t="shared" si="201"/>
        <v>0</v>
      </c>
      <c r="J417" s="538">
        <f t="shared" si="201"/>
        <v>0</v>
      </c>
      <c r="K417" s="539">
        <f t="shared" si="196"/>
        <v>0</v>
      </c>
    </row>
    <row r="418" spans="2:11">
      <c r="B418" s="541">
        <v>3961</v>
      </c>
      <c r="C418" s="542" t="s">
        <v>939</v>
      </c>
      <c r="D418" s="543"/>
      <c r="E418" s="543"/>
      <c r="F418" s="544">
        <f>+D418+E418</f>
        <v>0</v>
      </c>
      <c r="G418" s="543"/>
      <c r="H418" s="543"/>
      <c r="I418" s="544">
        <f>+G418+H418+J418</f>
        <v>0</v>
      </c>
      <c r="J418" s="543"/>
      <c r="K418" s="539">
        <f t="shared" si="196"/>
        <v>0</v>
      </c>
    </row>
    <row r="419" spans="2:11">
      <c r="B419" s="536">
        <v>3970</v>
      </c>
      <c r="C419" s="540" t="s">
        <v>940</v>
      </c>
      <c r="D419" s="538">
        <f t="shared" ref="D419:J419" si="202">D420</f>
        <v>0</v>
      </c>
      <c r="E419" s="538">
        <f t="shared" si="202"/>
        <v>0</v>
      </c>
      <c r="F419" s="538">
        <f t="shared" si="202"/>
        <v>0</v>
      </c>
      <c r="G419" s="538">
        <f t="shared" si="202"/>
        <v>0</v>
      </c>
      <c r="H419" s="538">
        <f t="shared" si="202"/>
        <v>0</v>
      </c>
      <c r="I419" s="538">
        <f t="shared" si="202"/>
        <v>0</v>
      </c>
      <c r="J419" s="538">
        <f t="shared" si="202"/>
        <v>0</v>
      </c>
      <c r="K419" s="539">
        <f t="shared" si="196"/>
        <v>0</v>
      </c>
    </row>
    <row r="420" spans="2:11">
      <c r="B420" s="541">
        <v>3971</v>
      </c>
      <c r="C420" s="542" t="s">
        <v>940</v>
      </c>
      <c r="D420" s="543"/>
      <c r="E420" s="543"/>
      <c r="F420" s="544">
        <f>+D420+E420</f>
        <v>0</v>
      </c>
      <c r="G420" s="543"/>
      <c r="H420" s="543"/>
      <c r="I420" s="544">
        <f>+G420+H420+J420</f>
        <v>0</v>
      </c>
      <c r="J420" s="543"/>
      <c r="K420" s="539">
        <f t="shared" si="196"/>
        <v>0</v>
      </c>
    </row>
    <row r="421" spans="2:11" ht="14.25" customHeight="1">
      <c r="B421" s="536">
        <v>3980</v>
      </c>
      <c r="C421" s="540" t="s">
        <v>941</v>
      </c>
      <c r="D421" s="538">
        <f>SUM(D422:D424)</f>
        <v>0</v>
      </c>
      <c r="E421" s="538">
        <f t="shared" ref="E421:J421" si="203">SUM(E422:E424)</f>
        <v>0</v>
      </c>
      <c r="F421" s="538">
        <f t="shared" si="203"/>
        <v>0</v>
      </c>
      <c r="G421" s="538">
        <f t="shared" si="203"/>
        <v>0</v>
      </c>
      <c r="H421" s="538">
        <f t="shared" si="203"/>
        <v>0</v>
      </c>
      <c r="I421" s="538">
        <f t="shared" si="203"/>
        <v>0</v>
      </c>
      <c r="J421" s="538">
        <f t="shared" si="203"/>
        <v>0</v>
      </c>
      <c r="K421" s="539">
        <f t="shared" si="196"/>
        <v>0</v>
      </c>
    </row>
    <row r="422" spans="2:11">
      <c r="B422" s="558">
        <v>3981</v>
      </c>
      <c r="C422" s="542" t="s">
        <v>942</v>
      </c>
      <c r="D422" s="543"/>
      <c r="E422" s="543"/>
      <c r="F422" s="544">
        <f>+D422+E422</f>
        <v>0</v>
      </c>
      <c r="G422" s="543"/>
      <c r="H422" s="543"/>
      <c r="I422" s="544">
        <f>+G422+H422+J422</f>
        <v>0</v>
      </c>
      <c r="J422" s="543"/>
      <c r="K422" s="539">
        <f t="shared" si="196"/>
        <v>0</v>
      </c>
    </row>
    <row r="423" spans="2:11">
      <c r="B423" s="558">
        <v>3982</v>
      </c>
      <c r="C423" s="542" t="s">
        <v>943</v>
      </c>
      <c r="D423" s="543"/>
      <c r="E423" s="543"/>
      <c r="F423" s="544">
        <f>+D423+E423</f>
        <v>0</v>
      </c>
      <c r="G423" s="543"/>
      <c r="H423" s="543"/>
      <c r="I423" s="544">
        <f>+G423+H423+J423</f>
        <v>0</v>
      </c>
      <c r="J423" s="543"/>
      <c r="K423" s="539">
        <f t="shared" si="196"/>
        <v>0</v>
      </c>
    </row>
    <row r="424" spans="2:11">
      <c r="B424" s="558">
        <v>3983</v>
      </c>
      <c r="C424" s="542" t="s">
        <v>944</v>
      </c>
      <c r="D424" s="543"/>
      <c r="E424" s="543"/>
      <c r="F424" s="544">
        <f>+D424+E424</f>
        <v>0</v>
      </c>
      <c r="G424" s="543"/>
      <c r="H424" s="543"/>
      <c r="I424" s="544">
        <f>+G424+H424+J424</f>
        <v>0</v>
      </c>
      <c r="J424" s="543"/>
      <c r="K424" s="539">
        <f t="shared" si="196"/>
        <v>0</v>
      </c>
    </row>
    <row r="425" spans="2:11">
      <c r="B425" s="536">
        <v>3990</v>
      </c>
      <c r="C425" s="540" t="s">
        <v>929</v>
      </c>
      <c r="D425" s="538">
        <f>SUM(D426:D433)</f>
        <v>0</v>
      </c>
      <c r="E425" s="538">
        <f>SUM(E426:E433)</f>
        <v>0</v>
      </c>
      <c r="F425" s="538">
        <f t="shared" ref="F425:I425" si="204">SUM(F426:F432)</f>
        <v>0</v>
      </c>
      <c r="G425" s="538">
        <f>SUM(G426:G433)</f>
        <v>0</v>
      </c>
      <c r="H425" s="538">
        <f>SUM(H426:H433)</f>
        <v>0</v>
      </c>
      <c r="I425" s="538">
        <f t="shared" si="204"/>
        <v>0</v>
      </c>
      <c r="J425" s="538">
        <f>SUM(J426:J433)</f>
        <v>0</v>
      </c>
      <c r="K425" s="539">
        <f t="shared" si="196"/>
        <v>0</v>
      </c>
    </row>
    <row r="426" spans="2:11">
      <c r="B426" s="541">
        <v>3991</v>
      </c>
      <c r="C426" s="542" t="s">
        <v>945</v>
      </c>
      <c r="D426" s="543"/>
      <c r="E426" s="543"/>
      <c r="F426" s="544">
        <f t="shared" ref="F426:F432" si="205">+D426+E426</f>
        <v>0</v>
      </c>
      <c r="G426" s="543"/>
      <c r="H426" s="543"/>
      <c r="I426" s="544">
        <f t="shared" ref="I426:I433" si="206">+G426+H426+J426</f>
        <v>0</v>
      </c>
      <c r="J426" s="543"/>
      <c r="K426" s="539">
        <f t="shared" si="196"/>
        <v>0</v>
      </c>
    </row>
    <row r="427" spans="2:11">
      <c r="B427" s="541">
        <v>3992</v>
      </c>
      <c r="C427" s="542" t="s">
        <v>946</v>
      </c>
      <c r="D427" s="543"/>
      <c r="E427" s="543"/>
      <c r="F427" s="544">
        <f t="shared" si="205"/>
        <v>0</v>
      </c>
      <c r="G427" s="543"/>
      <c r="H427" s="543"/>
      <c r="I427" s="544">
        <f t="shared" si="206"/>
        <v>0</v>
      </c>
      <c r="J427" s="543"/>
      <c r="K427" s="539">
        <f t="shared" si="196"/>
        <v>0</v>
      </c>
    </row>
    <row r="428" spans="2:11">
      <c r="B428" s="541">
        <v>3993</v>
      </c>
      <c r="C428" s="542" t="s">
        <v>947</v>
      </c>
      <c r="D428" s="543"/>
      <c r="E428" s="543"/>
      <c r="F428" s="544">
        <f t="shared" si="205"/>
        <v>0</v>
      </c>
      <c r="G428" s="543"/>
      <c r="H428" s="543"/>
      <c r="I428" s="544">
        <f t="shared" si="206"/>
        <v>0</v>
      </c>
      <c r="J428" s="543"/>
      <c r="K428" s="539">
        <f t="shared" si="196"/>
        <v>0</v>
      </c>
    </row>
    <row r="429" spans="2:11">
      <c r="B429" s="541">
        <v>3994</v>
      </c>
      <c r="C429" s="542" t="s">
        <v>948</v>
      </c>
      <c r="D429" s="543"/>
      <c r="E429" s="543"/>
      <c r="F429" s="544">
        <f t="shared" si="205"/>
        <v>0</v>
      </c>
      <c r="G429" s="543"/>
      <c r="H429" s="543"/>
      <c r="I429" s="544">
        <f t="shared" si="206"/>
        <v>0</v>
      </c>
      <c r="J429" s="543"/>
      <c r="K429" s="539">
        <f t="shared" si="196"/>
        <v>0</v>
      </c>
    </row>
    <row r="430" spans="2:11">
      <c r="B430" s="541">
        <v>3995</v>
      </c>
      <c r="C430" s="542" t="s">
        <v>949</v>
      </c>
      <c r="D430" s="543"/>
      <c r="E430" s="543"/>
      <c r="F430" s="544">
        <f t="shared" si="205"/>
        <v>0</v>
      </c>
      <c r="G430" s="543"/>
      <c r="H430" s="543"/>
      <c r="I430" s="544">
        <f t="shared" si="206"/>
        <v>0</v>
      </c>
      <c r="J430" s="543"/>
      <c r="K430" s="539">
        <f t="shared" si="196"/>
        <v>0</v>
      </c>
    </row>
    <row r="431" spans="2:11">
      <c r="B431" s="541">
        <v>3996</v>
      </c>
      <c r="C431" s="542" t="s">
        <v>950</v>
      </c>
      <c r="D431" s="543"/>
      <c r="E431" s="543"/>
      <c r="F431" s="544">
        <f t="shared" si="205"/>
        <v>0</v>
      </c>
      <c r="G431" s="543"/>
      <c r="H431" s="543"/>
      <c r="I431" s="544">
        <f t="shared" si="206"/>
        <v>0</v>
      </c>
      <c r="J431" s="543"/>
      <c r="K431" s="539">
        <f t="shared" si="196"/>
        <v>0</v>
      </c>
    </row>
    <row r="432" spans="2:11">
      <c r="B432" s="541">
        <v>3997</v>
      </c>
      <c r="C432" s="542" t="s">
        <v>951</v>
      </c>
      <c r="D432" s="543"/>
      <c r="E432" s="543"/>
      <c r="F432" s="544">
        <f t="shared" si="205"/>
        <v>0</v>
      </c>
      <c r="G432" s="543"/>
      <c r="H432" s="543"/>
      <c r="I432" s="544">
        <f t="shared" si="206"/>
        <v>0</v>
      </c>
      <c r="J432" s="543"/>
      <c r="K432" s="539">
        <f t="shared" si="196"/>
        <v>0</v>
      </c>
    </row>
    <row r="433" spans="2:13">
      <c r="B433" s="541">
        <v>3998</v>
      </c>
      <c r="C433" s="542" t="s">
        <v>1903</v>
      </c>
      <c r="D433" s="543"/>
      <c r="E433" s="543"/>
      <c r="F433" s="544"/>
      <c r="G433" s="543"/>
      <c r="H433" s="543"/>
      <c r="I433" s="544">
        <f t="shared" si="206"/>
        <v>0</v>
      </c>
      <c r="J433" s="543"/>
      <c r="K433" s="539">
        <f t="shared" si="196"/>
        <v>0</v>
      </c>
    </row>
    <row r="434" spans="2:13">
      <c r="B434" s="536" t="s">
        <v>709</v>
      </c>
      <c r="C434" s="553"/>
      <c r="D434" s="538">
        <f>D404+D392+D369+D353+D332+D313+D292+D273+D250</f>
        <v>0</v>
      </c>
      <c r="E434" s="538">
        <f t="shared" ref="E434:J434" si="207">E404+E392+E369+E353+E332+E313+E292+E273+E250</f>
        <v>0</v>
      </c>
      <c r="F434" s="538">
        <f t="shared" si="207"/>
        <v>0</v>
      </c>
      <c r="G434" s="538">
        <f t="shared" si="207"/>
        <v>0</v>
      </c>
      <c r="H434" s="538">
        <f t="shared" si="207"/>
        <v>0</v>
      </c>
      <c r="I434" s="538">
        <f t="shared" si="207"/>
        <v>0</v>
      </c>
      <c r="J434" s="538">
        <f t="shared" si="207"/>
        <v>0</v>
      </c>
      <c r="K434" s="539">
        <f t="shared" si="196"/>
        <v>0</v>
      </c>
    </row>
    <row r="435" spans="2:13">
      <c r="B435" s="536">
        <v>4000</v>
      </c>
      <c r="C435" s="548" t="s">
        <v>39</v>
      </c>
      <c r="D435" s="538">
        <f t="shared" ref="D435:J435" si="208">D436+D455+D466+D490+D517+D525+D538+D541+D553</f>
        <v>0</v>
      </c>
      <c r="E435" s="538">
        <f t="shared" si="208"/>
        <v>0</v>
      </c>
      <c r="F435" s="538">
        <f t="shared" si="208"/>
        <v>0</v>
      </c>
      <c r="G435" s="538">
        <f t="shared" si="208"/>
        <v>0</v>
      </c>
      <c r="H435" s="538">
        <f t="shared" si="208"/>
        <v>0</v>
      </c>
      <c r="I435" s="538">
        <f t="shared" si="208"/>
        <v>0</v>
      </c>
      <c r="J435" s="538">
        <f t="shared" si="208"/>
        <v>0</v>
      </c>
      <c r="K435" s="539">
        <f t="shared" si="196"/>
        <v>0</v>
      </c>
    </row>
    <row r="436" spans="2:13" ht="13.5" customHeight="1">
      <c r="B436" s="536">
        <v>4100</v>
      </c>
      <c r="C436" s="548" t="s">
        <v>45</v>
      </c>
      <c r="D436" s="538">
        <f t="shared" ref="D436:J436" si="209">D437+D439+D441+D443+D445+D447+D449+D451+D453</f>
        <v>0</v>
      </c>
      <c r="E436" s="538">
        <f t="shared" si="209"/>
        <v>0</v>
      </c>
      <c r="F436" s="538">
        <f t="shared" si="209"/>
        <v>0</v>
      </c>
      <c r="G436" s="538">
        <f t="shared" si="209"/>
        <v>0</v>
      </c>
      <c r="H436" s="538">
        <f t="shared" si="209"/>
        <v>0</v>
      </c>
      <c r="I436" s="538">
        <f t="shared" si="209"/>
        <v>0</v>
      </c>
      <c r="J436" s="538">
        <f t="shared" si="209"/>
        <v>0</v>
      </c>
      <c r="K436" s="539">
        <f t="shared" si="196"/>
        <v>0</v>
      </c>
    </row>
    <row r="437" spans="2:13">
      <c r="B437" s="536">
        <v>4110</v>
      </c>
      <c r="C437" s="554" t="s">
        <v>952</v>
      </c>
      <c r="D437" s="538">
        <f t="shared" ref="D437:J437" si="210">D438</f>
        <v>0</v>
      </c>
      <c r="E437" s="538">
        <f t="shared" si="210"/>
        <v>0</v>
      </c>
      <c r="F437" s="538">
        <f t="shared" si="210"/>
        <v>0</v>
      </c>
      <c r="G437" s="538">
        <f t="shared" si="210"/>
        <v>0</v>
      </c>
      <c r="H437" s="538">
        <f t="shared" si="210"/>
        <v>0</v>
      </c>
      <c r="I437" s="538">
        <f t="shared" si="210"/>
        <v>0</v>
      </c>
      <c r="J437" s="538">
        <f t="shared" si="210"/>
        <v>0</v>
      </c>
      <c r="K437" s="539">
        <f t="shared" si="196"/>
        <v>0</v>
      </c>
    </row>
    <row r="438" spans="2:13">
      <c r="B438" s="541">
        <v>4111</v>
      </c>
      <c r="C438" s="559" t="s">
        <v>952</v>
      </c>
      <c r="D438" s="543"/>
      <c r="E438" s="543"/>
      <c r="F438" s="544">
        <f t="shared" ref="F438:F454" si="211">+D438+E438</f>
        <v>0</v>
      </c>
      <c r="G438" s="543"/>
      <c r="H438" s="543"/>
      <c r="I438" s="544">
        <f>+G438+H438+J438</f>
        <v>0</v>
      </c>
      <c r="J438" s="543"/>
      <c r="K438" s="539">
        <f t="shared" si="196"/>
        <v>0</v>
      </c>
    </row>
    <row r="439" spans="2:13">
      <c r="B439" s="536">
        <v>4120</v>
      </c>
      <c r="C439" s="554" t="s">
        <v>953</v>
      </c>
      <c r="D439" s="538">
        <f t="shared" ref="D439:J439" si="212">D440</f>
        <v>0</v>
      </c>
      <c r="E439" s="538">
        <f t="shared" si="212"/>
        <v>0</v>
      </c>
      <c r="F439" s="538">
        <f t="shared" si="212"/>
        <v>0</v>
      </c>
      <c r="G439" s="538">
        <f t="shared" si="212"/>
        <v>0</v>
      </c>
      <c r="H439" s="538">
        <f t="shared" si="212"/>
        <v>0</v>
      </c>
      <c r="I439" s="538">
        <f t="shared" si="212"/>
        <v>0</v>
      </c>
      <c r="J439" s="538">
        <f t="shared" si="212"/>
        <v>0</v>
      </c>
      <c r="K439" s="539">
        <f t="shared" si="196"/>
        <v>0</v>
      </c>
    </row>
    <row r="440" spans="2:13">
      <c r="B440" s="541">
        <v>4121</v>
      </c>
      <c r="C440" s="559" t="s">
        <v>954</v>
      </c>
      <c r="D440" s="543"/>
      <c r="E440" s="543"/>
      <c r="F440" s="544">
        <f t="shared" si="211"/>
        <v>0</v>
      </c>
      <c r="G440" s="543"/>
      <c r="H440" s="543"/>
      <c r="I440" s="544">
        <f>+G440+H440+J440</f>
        <v>0</v>
      </c>
      <c r="J440" s="543"/>
      <c r="K440" s="539">
        <f t="shared" si="196"/>
        <v>0</v>
      </c>
    </row>
    <row r="441" spans="2:13">
      <c r="B441" s="536">
        <v>4130</v>
      </c>
      <c r="C441" s="554" t="s">
        <v>955</v>
      </c>
      <c r="D441" s="538">
        <f>SUM(D442)</f>
        <v>0</v>
      </c>
      <c r="E441" s="538">
        <f t="shared" ref="E441:J441" si="213">SUM(E442)</f>
        <v>0</v>
      </c>
      <c r="F441" s="538">
        <f t="shared" si="213"/>
        <v>0</v>
      </c>
      <c r="G441" s="538">
        <f t="shared" si="213"/>
        <v>0</v>
      </c>
      <c r="H441" s="538">
        <f t="shared" si="213"/>
        <v>0</v>
      </c>
      <c r="I441" s="538">
        <f t="shared" si="213"/>
        <v>0</v>
      </c>
      <c r="J441" s="538">
        <f t="shared" si="213"/>
        <v>0</v>
      </c>
      <c r="K441" s="539">
        <f t="shared" si="196"/>
        <v>0</v>
      </c>
      <c r="M441" s="549"/>
    </row>
    <row r="442" spans="2:13">
      <c r="B442" s="541">
        <v>4131</v>
      </c>
      <c r="C442" s="559" t="s">
        <v>956</v>
      </c>
      <c r="D442" s="543"/>
      <c r="E442" s="543"/>
      <c r="F442" s="544">
        <f t="shared" si="211"/>
        <v>0</v>
      </c>
      <c r="G442" s="543"/>
      <c r="H442" s="543"/>
      <c r="I442" s="544">
        <f>+G442+H442+J442</f>
        <v>0</v>
      </c>
      <c r="J442" s="543"/>
      <c r="K442" s="539">
        <f t="shared" si="196"/>
        <v>0</v>
      </c>
    </row>
    <row r="443" spans="2:13" ht="13.5" customHeight="1">
      <c r="B443" s="536">
        <v>4140</v>
      </c>
      <c r="C443" s="554" t="s">
        <v>957</v>
      </c>
      <c r="D443" s="538">
        <f t="shared" ref="D443:J443" si="214">D444</f>
        <v>0</v>
      </c>
      <c r="E443" s="538">
        <f t="shared" si="214"/>
        <v>0</v>
      </c>
      <c r="F443" s="538">
        <f t="shared" si="214"/>
        <v>0</v>
      </c>
      <c r="G443" s="538">
        <f t="shared" si="214"/>
        <v>0</v>
      </c>
      <c r="H443" s="538">
        <f t="shared" si="214"/>
        <v>0</v>
      </c>
      <c r="I443" s="538">
        <f t="shared" si="214"/>
        <v>0</v>
      </c>
      <c r="J443" s="538">
        <f t="shared" si="214"/>
        <v>0</v>
      </c>
      <c r="K443" s="539">
        <f t="shared" si="196"/>
        <v>0</v>
      </c>
    </row>
    <row r="444" spans="2:13">
      <c r="B444" s="541">
        <v>4141</v>
      </c>
      <c r="C444" s="542" t="s">
        <v>958</v>
      </c>
      <c r="D444" s="543"/>
      <c r="E444" s="543"/>
      <c r="F444" s="544">
        <f t="shared" si="211"/>
        <v>0</v>
      </c>
      <c r="G444" s="543"/>
      <c r="H444" s="543"/>
      <c r="I444" s="544">
        <f>+G444+H444+J444</f>
        <v>0</v>
      </c>
      <c r="J444" s="543"/>
      <c r="K444" s="539">
        <f t="shared" si="196"/>
        <v>0</v>
      </c>
    </row>
    <row r="445" spans="2:13" ht="24" customHeight="1">
      <c r="B445" s="536">
        <v>4150</v>
      </c>
      <c r="C445" s="540" t="s">
        <v>959</v>
      </c>
      <c r="D445" s="538">
        <f t="shared" ref="D445:J445" si="215">D446</f>
        <v>0</v>
      </c>
      <c r="E445" s="538">
        <f t="shared" si="215"/>
        <v>0</v>
      </c>
      <c r="F445" s="538">
        <f t="shared" si="215"/>
        <v>0</v>
      </c>
      <c r="G445" s="538">
        <f t="shared" si="215"/>
        <v>0</v>
      </c>
      <c r="H445" s="538">
        <f t="shared" si="215"/>
        <v>0</v>
      </c>
      <c r="I445" s="538">
        <f t="shared" si="215"/>
        <v>0</v>
      </c>
      <c r="J445" s="538">
        <f t="shared" si="215"/>
        <v>0</v>
      </c>
      <c r="K445" s="539">
        <f t="shared" si="196"/>
        <v>0</v>
      </c>
    </row>
    <row r="446" spans="2:13" ht="22.5">
      <c r="B446" s="541">
        <v>4151</v>
      </c>
      <c r="C446" s="542" t="s">
        <v>959</v>
      </c>
      <c r="D446" s="543"/>
      <c r="E446" s="543"/>
      <c r="F446" s="544">
        <f t="shared" si="211"/>
        <v>0</v>
      </c>
      <c r="G446" s="543"/>
      <c r="H446" s="543"/>
      <c r="I446" s="544">
        <f>+G446+H446+J446</f>
        <v>0</v>
      </c>
      <c r="J446" s="543"/>
      <c r="K446" s="539">
        <f t="shared" si="196"/>
        <v>0</v>
      </c>
    </row>
    <row r="447" spans="2:13" ht="27" customHeight="1">
      <c r="B447" s="536">
        <v>4160</v>
      </c>
      <c r="C447" s="540" t="s">
        <v>960</v>
      </c>
      <c r="D447" s="538">
        <f t="shared" ref="D447:J447" si="216">D448</f>
        <v>0</v>
      </c>
      <c r="E447" s="538">
        <f t="shared" si="216"/>
        <v>0</v>
      </c>
      <c r="F447" s="538">
        <f t="shared" si="216"/>
        <v>0</v>
      </c>
      <c r="G447" s="538">
        <f t="shared" si="216"/>
        <v>0</v>
      </c>
      <c r="H447" s="538">
        <f t="shared" si="216"/>
        <v>0</v>
      </c>
      <c r="I447" s="538">
        <f t="shared" si="216"/>
        <v>0</v>
      </c>
      <c r="J447" s="538">
        <f t="shared" si="216"/>
        <v>0</v>
      </c>
      <c r="K447" s="539">
        <f t="shared" si="196"/>
        <v>0</v>
      </c>
    </row>
    <row r="448" spans="2:13" ht="22.5">
      <c r="B448" s="541">
        <v>4161</v>
      </c>
      <c r="C448" s="542" t="s">
        <v>960</v>
      </c>
      <c r="D448" s="543"/>
      <c r="E448" s="543"/>
      <c r="F448" s="544">
        <f t="shared" si="211"/>
        <v>0</v>
      </c>
      <c r="G448" s="543"/>
      <c r="H448" s="543"/>
      <c r="I448" s="544">
        <f>+G448+H448+J448</f>
        <v>0</v>
      </c>
      <c r="J448" s="543"/>
      <c r="K448" s="539">
        <f t="shared" si="196"/>
        <v>0</v>
      </c>
    </row>
    <row r="449" spans="2:11" ht="22.5">
      <c r="B449" s="536">
        <v>4170</v>
      </c>
      <c r="C449" s="540" t="s">
        <v>961</v>
      </c>
      <c r="D449" s="538">
        <f t="shared" ref="D449:J449" si="217">D450</f>
        <v>0</v>
      </c>
      <c r="E449" s="538">
        <f t="shared" si="217"/>
        <v>0</v>
      </c>
      <c r="F449" s="538">
        <f t="shared" si="217"/>
        <v>0</v>
      </c>
      <c r="G449" s="538">
        <f t="shared" si="217"/>
        <v>0</v>
      </c>
      <c r="H449" s="538">
        <f t="shared" si="217"/>
        <v>0</v>
      </c>
      <c r="I449" s="538">
        <f t="shared" si="217"/>
        <v>0</v>
      </c>
      <c r="J449" s="538">
        <f t="shared" si="217"/>
        <v>0</v>
      </c>
      <c r="K449" s="539">
        <f t="shared" si="196"/>
        <v>0</v>
      </c>
    </row>
    <row r="450" spans="2:11" ht="22.5">
      <c r="B450" s="541">
        <v>4171</v>
      </c>
      <c r="C450" s="542" t="s">
        <v>961</v>
      </c>
      <c r="D450" s="543"/>
      <c r="E450" s="543"/>
      <c r="F450" s="544">
        <f t="shared" si="211"/>
        <v>0</v>
      </c>
      <c r="G450" s="543"/>
      <c r="H450" s="543"/>
      <c r="I450" s="544">
        <f>+G450+H450+J450</f>
        <v>0</v>
      </c>
      <c r="J450" s="543"/>
      <c r="K450" s="539">
        <f t="shared" si="196"/>
        <v>0</v>
      </c>
    </row>
    <row r="451" spans="2:11" ht="22.5">
      <c r="B451" s="536">
        <v>4180</v>
      </c>
      <c r="C451" s="540" t="s">
        <v>962</v>
      </c>
      <c r="D451" s="538">
        <f t="shared" ref="D451:J451" si="218">D452</f>
        <v>0</v>
      </c>
      <c r="E451" s="538">
        <f t="shared" si="218"/>
        <v>0</v>
      </c>
      <c r="F451" s="538">
        <f t="shared" si="218"/>
        <v>0</v>
      </c>
      <c r="G451" s="538">
        <f t="shared" si="218"/>
        <v>0</v>
      </c>
      <c r="H451" s="538">
        <f t="shared" si="218"/>
        <v>0</v>
      </c>
      <c r="I451" s="538">
        <f t="shared" si="218"/>
        <v>0</v>
      </c>
      <c r="J451" s="538">
        <f t="shared" si="218"/>
        <v>0</v>
      </c>
      <c r="K451" s="539">
        <f t="shared" si="196"/>
        <v>0</v>
      </c>
    </row>
    <row r="452" spans="2:11">
      <c r="B452" s="541">
        <v>4181</v>
      </c>
      <c r="C452" s="542" t="s">
        <v>962</v>
      </c>
      <c r="D452" s="543"/>
      <c r="E452" s="543"/>
      <c r="F452" s="544">
        <f t="shared" si="211"/>
        <v>0</v>
      </c>
      <c r="G452" s="543"/>
      <c r="H452" s="543"/>
      <c r="I452" s="544">
        <f>+G452+H452+J452</f>
        <v>0</v>
      </c>
      <c r="J452" s="543"/>
      <c r="K452" s="539">
        <f t="shared" si="196"/>
        <v>0</v>
      </c>
    </row>
    <row r="453" spans="2:11" ht="13.5" customHeight="1">
      <c r="B453" s="536">
        <v>4190</v>
      </c>
      <c r="C453" s="540" t="s">
        <v>963</v>
      </c>
      <c r="D453" s="538">
        <f t="shared" ref="D453:J453" si="219">D454</f>
        <v>0</v>
      </c>
      <c r="E453" s="538">
        <f t="shared" si="219"/>
        <v>0</v>
      </c>
      <c r="F453" s="538">
        <f t="shared" si="219"/>
        <v>0</v>
      </c>
      <c r="G453" s="538">
        <f t="shared" si="219"/>
        <v>0</v>
      </c>
      <c r="H453" s="538">
        <f t="shared" si="219"/>
        <v>0</v>
      </c>
      <c r="I453" s="538">
        <f t="shared" si="219"/>
        <v>0</v>
      </c>
      <c r="J453" s="538">
        <f t="shared" si="219"/>
        <v>0</v>
      </c>
      <c r="K453" s="539">
        <f t="shared" si="196"/>
        <v>0</v>
      </c>
    </row>
    <row r="454" spans="2:11">
      <c r="B454" s="541">
        <v>4191</v>
      </c>
      <c r="C454" s="542" t="s">
        <v>963</v>
      </c>
      <c r="D454" s="543"/>
      <c r="E454" s="543"/>
      <c r="F454" s="544">
        <f t="shared" si="211"/>
        <v>0</v>
      </c>
      <c r="G454" s="543"/>
      <c r="H454" s="543"/>
      <c r="I454" s="544">
        <f>+G454+H454+J454</f>
        <v>0</v>
      </c>
      <c r="J454" s="543"/>
      <c r="K454" s="539">
        <f t="shared" si="196"/>
        <v>0</v>
      </c>
    </row>
    <row r="455" spans="2:11">
      <c r="B455" s="536">
        <v>4200</v>
      </c>
      <c r="C455" s="548" t="s">
        <v>46</v>
      </c>
      <c r="D455" s="538">
        <f t="shared" ref="D455:J455" si="220">D456+D458+D460+D462+D464</f>
        <v>0</v>
      </c>
      <c r="E455" s="538">
        <f t="shared" si="220"/>
        <v>0</v>
      </c>
      <c r="F455" s="538">
        <f t="shared" si="220"/>
        <v>0</v>
      </c>
      <c r="G455" s="538">
        <f t="shared" si="220"/>
        <v>0</v>
      </c>
      <c r="H455" s="538">
        <f t="shared" si="220"/>
        <v>0</v>
      </c>
      <c r="I455" s="538">
        <f t="shared" si="220"/>
        <v>0</v>
      </c>
      <c r="J455" s="538">
        <f t="shared" si="220"/>
        <v>0</v>
      </c>
      <c r="K455" s="539">
        <f t="shared" si="196"/>
        <v>0</v>
      </c>
    </row>
    <row r="456" spans="2:11" ht="26.25" customHeight="1">
      <c r="B456" s="536">
        <v>4210</v>
      </c>
      <c r="C456" s="540" t="s">
        <v>964</v>
      </c>
      <c r="D456" s="538">
        <f t="shared" ref="D456:J456" si="221">D457</f>
        <v>0</v>
      </c>
      <c r="E456" s="538">
        <f t="shared" si="221"/>
        <v>0</v>
      </c>
      <c r="F456" s="538">
        <f t="shared" si="221"/>
        <v>0</v>
      </c>
      <c r="G456" s="538">
        <f t="shared" si="221"/>
        <v>0</v>
      </c>
      <c r="H456" s="538">
        <f t="shared" si="221"/>
        <v>0</v>
      </c>
      <c r="I456" s="538">
        <f t="shared" si="221"/>
        <v>0</v>
      </c>
      <c r="J456" s="538">
        <f t="shared" si="221"/>
        <v>0</v>
      </c>
      <c r="K456" s="539">
        <f t="shared" si="196"/>
        <v>0</v>
      </c>
    </row>
    <row r="457" spans="2:11" ht="22.5">
      <c r="B457" s="541">
        <v>4211</v>
      </c>
      <c r="C457" s="542" t="s">
        <v>964</v>
      </c>
      <c r="D457" s="543"/>
      <c r="E457" s="543"/>
      <c r="F457" s="544">
        <f t="shared" ref="F457:F465" si="222">+D457+E457</f>
        <v>0</v>
      </c>
      <c r="G457" s="543"/>
      <c r="H457" s="543"/>
      <c r="I457" s="544">
        <f>+G457+H457+J457</f>
        <v>0</v>
      </c>
      <c r="J457" s="543"/>
      <c r="K457" s="539">
        <f t="shared" si="196"/>
        <v>0</v>
      </c>
    </row>
    <row r="458" spans="2:11" ht="22.5">
      <c r="B458" s="536">
        <v>4220</v>
      </c>
      <c r="C458" s="540" t="s">
        <v>965</v>
      </c>
      <c r="D458" s="538">
        <f t="shared" ref="D458:J458" si="223">D459</f>
        <v>0</v>
      </c>
      <c r="E458" s="538">
        <f t="shared" si="223"/>
        <v>0</v>
      </c>
      <c r="F458" s="538">
        <f t="shared" si="223"/>
        <v>0</v>
      </c>
      <c r="G458" s="538">
        <f t="shared" si="223"/>
        <v>0</v>
      </c>
      <c r="H458" s="538">
        <f t="shared" si="223"/>
        <v>0</v>
      </c>
      <c r="I458" s="538">
        <f t="shared" si="223"/>
        <v>0</v>
      </c>
      <c r="J458" s="538">
        <f t="shared" si="223"/>
        <v>0</v>
      </c>
      <c r="K458" s="539">
        <f t="shared" si="196"/>
        <v>0</v>
      </c>
    </row>
    <row r="459" spans="2:11" ht="22.5">
      <c r="B459" s="541">
        <v>4221</v>
      </c>
      <c r="C459" s="542" t="s">
        <v>965</v>
      </c>
      <c r="D459" s="543"/>
      <c r="E459" s="543"/>
      <c r="F459" s="544">
        <f t="shared" si="222"/>
        <v>0</v>
      </c>
      <c r="G459" s="543"/>
      <c r="H459" s="543"/>
      <c r="I459" s="544">
        <f>+G459+H459+J459</f>
        <v>0</v>
      </c>
      <c r="J459" s="543"/>
      <c r="K459" s="539">
        <f t="shared" si="196"/>
        <v>0</v>
      </c>
    </row>
    <row r="460" spans="2:11" ht="13.5" customHeight="1">
      <c r="B460" s="536">
        <v>4230</v>
      </c>
      <c r="C460" s="540" t="s">
        <v>966</v>
      </c>
      <c r="D460" s="538">
        <f>+D461</f>
        <v>0</v>
      </c>
      <c r="E460" s="538">
        <f>+E461</f>
        <v>0</v>
      </c>
      <c r="F460" s="538">
        <f>F461</f>
        <v>0</v>
      </c>
      <c r="G460" s="538">
        <f>G461</f>
        <v>0</v>
      </c>
      <c r="H460" s="538">
        <f>H461</f>
        <v>0</v>
      </c>
      <c r="I460" s="538">
        <f>I461</f>
        <v>0</v>
      </c>
      <c r="J460" s="538">
        <f>J461</f>
        <v>0</v>
      </c>
      <c r="K460" s="539">
        <f t="shared" si="196"/>
        <v>0</v>
      </c>
    </row>
    <row r="461" spans="2:11">
      <c r="B461" s="541">
        <v>4231</v>
      </c>
      <c r="C461" s="542" t="s">
        <v>966</v>
      </c>
      <c r="D461" s="543"/>
      <c r="E461" s="543"/>
      <c r="F461" s="544">
        <f t="shared" si="222"/>
        <v>0</v>
      </c>
      <c r="G461" s="543"/>
      <c r="H461" s="543"/>
      <c r="I461" s="544">
        <f>+G461+H461+J461</f>
        <v>0</v>
      </c>
      <c r="J461" s="543"/>
      <c r="K461" s="539">
        <f t="shared" si="196"/>
        <v>0</v>
      </c>
    </row>
    <row r="462" spans="2:11">
      <c r="B462" s="536">
        <v>4240</v>
      </c>
      <c r="C462" s="540" t="s">
        <v>967</v>
      </c>
      <c r="D462" s="538">
        <f t="shared" ref="D462:J462" si="224">D463</f>
        <v>0</v>
      </c>
      <c r="E462" s="538">
        <f t="shared" si="224"/>
        <v>0</v>
      </c>
      <c r="F462" s="538">
        <f t="shared" si="224"/>
        <v>0</v>
      </c>
      <c r="G462" s="538">
        <f t="shared" si="224"/>
        <v>0</v>
      </c>
      <c r="H462" s="538">
        <f t="shared" si="224"/>
        <v>0</v>
      </c>
      <c r="I462" s="538">
        <f t="shared" si="224"/>
        <v>0</v>
      </c>
      <c r="J462" s="538">
        <f t="shared" si="224"/>
        <v>0</v>
      </c>
      <c r="K462" s="539">
        <f t="shared" si="196"/>
        <v>0</v>
      </c>
    </row>
    <row r="463" spans="2:11">
      <c r="B463" s="541">
        <v>4241</v>
      </c>
      <c r="C463" s="542" t="s">
        <v>968</v>
      </c>
      <c r="D463" s="543"/>
      <c r="E463" s="543"/>
      <c r="F463" s="544">
        <f t="shared" si="222"/>
        <v>0</v>
      </c>
      <c r="G463" s="543"/>
      <c r="H463" s="543"/>
      <c r="I463" s="544">
        <f>+G463+H463+J463</f>
        <v>0</v>
      </c>
      <c r="J463" s="543"/>
      <c r="K463" s="539">
        <f t="shared" si="196"/>
        <v>0</v>
      </c>
    </row>
    <row r="464" spans="2:11" ht="15" customHeight="1">
      <c r="B464" s="536">
        <v>4250</v>
      </c>
      <c r="C464" s="540" t="s">
        <v>969</v>
      </c>
      <c r="D464" s="538">
        <f t="shared" ref="D464:J464" si="225">D465</f>
        <v>0</v>
      </c>
      <c r="E464" s="538">
        <f t="shared" si="225"/>
        <v>0</v>
      </c>
      <c r="F464" s="538">
        <f t="shared" si="225"/>
        <v>0</v>
      </c>
      <c r="G464" s="538">
        <f t="shared" si="225"/>
        <v>0</v>
      </c>
      <c r="H464" s="538">
        <f t="shared" si="225"/>
        <v>0</v>
      </c>
      <c r="I464" s="538">
        <f t="shared" si="225"/>
        <v>0</v>
      </c>
      <c r="J464" s="538">
        <f t="shared" si="225"/>
        <v>0</v>
      </c>
      <c r="K464" s="539">
        <f t="shared" si="196"/>
        <v>0</v>
      </c>
    </row>
    <row r="465" spans="2:11">
      <c r="B465" s="541">
        <v>4251</v>
      </c>
      <c r="C465" s="542" t="s">
        <v>969</v>
      </c>
      <c r="D465" s="543"/>
      <c r="E465" s="543"/>
      <c r="F465" s="544">
        <f t="shared" si="222"/>
        <v>0</v>
      </c>
      <c r="G465" s="543"/>
      <c r="H465" s="543"/>
      <c r="I465" s="544">
        <f>+G465+H465+J465</f>
        <v>0</v>
      </c>
      <c r="J465" s="543"/>
      <c r="K465" s="539">
        <f t="shared" si="196"/>
        <v>0</v>
      </c>
    </row>
    <row r="466" spans="2:11">
      <c r="B466" s="536">
        <v>4300</v>
      </c>
      <c r="C466" s="548" t="s">
        <v>47</v>
      </c>
      <c r="D466" s="538">
        <f t="shared" ref="D466:J466" si="226">D467+D469+D471+D473+D475+D477+D479+D481+D485</f>
        <v>0</v>
      </c>
      <c r="E466" s="538">
        <f t="shared" si="226"/>
        <v>0</v>
      </c>
      <c r="F466" s="538">
        <f t="shared" si="226"/>
        <v>0</v>
      </c>
      <c r="G466" s="538">
        <f t="shared" si="226"/>
        <v>0</v>
      </c>
      <c r="H466" s="538">
        <f t="shared" si="226"/>
        <v>0</v>
      </c>
      <c r="I466" s="538">
        <f t="shared" si="226"/>
        <v>0</v>
      </c>
      <c r="J466" s="538">
        <f t="shared" si="226"/>
        <v>0</v>
      </c>
      <c r="K466" s="539">
        <f t="shared" si="196"/>
        <v>0</v>
      </c>
    </row>
    <row r="467" spans="2:11">
      <c r="B467" s="536">
        <v>4310</v>
      </c>
      <c r="C467" s="540" t="s">
        <v>970</v>
      </c>
      <c r="D467" s="538">
        <f t="shared" ref="D467:J467" si="227">D468</f>
        <v>0</v>
      </c>
      <c r="E467" s="538">
        <f t="shared" si="227"/>
        <v>0</v>
      </c>
      <c r="F467" s="538">
        <f t="shared" si="227"/>
        <v>0</v>
      </c>
      <c r="G467" s="538">
        <f t="shared" si="227"/>
        <v>0</v>
      </c>
      <c r="H467" s="538">
        <f t="shared" si="227"/>
        <v>0</v>
      </c>
      <c r="I467" s="538">
        <f t="shared" si="227"/>
        <v>0</v>
      </c>
      <c r="J467" s="538">
        <f t="shared" si="227"/>
        <v>0</v>
      </c>
      <c r="K467" s="539">
        <f t="shared" si="196"/>
        <v>0</v>
      </c>
    </row>
    <row r="468" spans="2:11">
      <c r="B468" s="541">
        <v>4311</v>
      </c>
      <c r="C468" s="542" t="s">
        <v>970</v>
      </c>
      <c r="D468" s="543"/>
      <c r="E468" s="543"/>
      <c r="F468" s="544">
        <f t="shared" ref="F468:F484" si="228">+D468+E468</f>
        <v>0</v>
      </c>
      <c r="G468" s="543"/>
      <c r="H468" s="543"/>
      <c r="I468" s="544">
        <f>+G468+H468+J468</f>
        <v>0</v>
      </c>
      <c r="J468" s="543"/>
      <c r="K468" s="539">
        <f t="shared" si="196"/>
        <v>0</v>
      </c>
    </row>
    <row r="469" spans="2:11">
      <c r="B469" s="536">
        <v>4320</v>
      </c>
      <c r="C469" s="540" t="s">
        <v>971</v>
      </c>
      <c r="D469" s="538">
        <f t="shared" ref="D469:J469" si="229">D470</f>
        <v>0</v>
      </c>
      <c r="E469" s="538">
        <f t="shared" si="229"/>
        <v>0</v>
      </c>
      <c r="F469" s="538">
        <f t="shared" si="229"/>
        <v>0</v>
      </c>
      <c r="G469" s="538">
        <f t="shared" si="229"/>
        <v>0</v>
      </c>
      <c r="H469" s="538">
        <f t="shared" si="229"/>
        <v>0</v>
      </c>
      <c r="I469" s="538">
        <f t="shared" si="229"/>
        <v>0</v>
      </c>
      <c r="J469" s="538">
        <f t="shared" si="229"/>
        <v>0</v>
      </c>
      <c r="K469" s="539">
        <f t="shared" si="196"/>
        <v>0</v>
      </c>
    </row>
    <row r="470" spans="2:11">
      <c r="B470" s="541">
        <v>4321</v>
      </c>
      <c r="C470" s="542" t="s">
        <v>971</v>
      </c>
      <c r="D470" s="543"/>
      <c r="E470" s="543"/>
      <c r="F470" s="544">
        <f t="shared" si="228"/>
        <v>0</v>
      </c>
      <c r="G470" s="543"/>
      <c r="H470" s="543"/>
      <c r="I470" s="544">
        <f>+G470+H470+J470</f>
        <v>0</v>
      </c>
      <c r="J470" s="543"/>
      <c r="K470" s="539">
        <f t="shared" ref="K470:K533" si="230">F470-I470</f>
        <v>0</v>
      </c>
    </row>
    <row r="471" spans="2:11">
      <c r="B471" s="536">
        <v>4330</v>
      </c>
      <c r="C471" s="540" t="s">
        <v>972</v>
      </c>
      <c r="D471" s="538">
        <f t="shared" ref="D471:J471" si="231">D472</f>
        <v>0</v>
      </c>
      <c r="E471" s="538">
        <f t="shared" si="231"/>
        <v>0</v>
      </c>
      <c r="F471" s="538">
        <f t="shared" si="231"/>
        <v>0</v>
      </c>
      <c r="G471" s="538">
        <f t="shared" si="231"/>
        <v>0</v>
      </c>
      <c r="H471" s="538">
        <f t="shared" si="231"/>
        <v>0</v>
      </c>
      <c r="I471" s="538">
        <f t="shared" si="231"/>
        <v>0</v>
      </c>
      <c r="J471" s="538">
        <f t="shared" si="231"/>
        <v>0</v>
      </c>
      <c r="K471" s="539">
        <f t="shared" si="230"/>
        <v>0</v>
      </c>
    </row>
    <row r="472" spans="2:11">
      <c r="B472" s="541">
        <v>4331</v>
      </c>
      <c r="C472" s="542" t="s">
        <v>972</v>
      </c>
      <c r="D472" s="543"/>
      <c r="E472" s="543"/>
      <c r="F472" s="544">
        <f t="shared" si="228"/>
        <v>0</v>
      </c>
      <c r="G472" s="543"/>
      <c r="H472" s="543"/>
      <c r="I472" s="544">
        <f>+G472+H472+J472</f>
        <v>0</v>
      </c>
      <c r="J472" s="543"/>
      <c r="K472" s="539">
        <f t="shared" si="230"/>
        <v>0</v>
      </c>
    </row>
    <row r="473" spans="2:11">
      <c r="B473" s="536">
        <v>4340</v>
      </c>
      <c r="C473" s="540" t="s">
        <v>973</v>
      </c>
      <c r="D473" s="538">
        <f t="shared" ref="D473:J473" si="232">D474</f>
        <v>0</v>
      </c>
      <c r="E473" s="538">
        <f t="shared" si="232"/>
        <v>0</v>
      </c>
      <c r="F473" s="538">
        <f t="shared" si="232"/>
        <v>0</v>
      </c>
      <c r="G473" s="538">
        <f t="shared" si="232"/>
        <v>0</v>
      </c>
      <c r="H473" s="538">
        <f t="shared" si="232"/>
        <v>0</v>
      </c>
      <c r="I473" s="538">
        <f t="shared" si="232"/>
        <v>0</v>
      </c>
      <c r="J473" s="538">
        <f t="shared" si="232"/>
        <v>0</v>
      </c>
      <c r="K473" s="539">
        <f t="shared" si="230"/>
        <v>0</v>
      </c>
    </row>
    <row r="474" spans="2:11">
      <c r="B474" s="541">
        <v>4341</v>
      </c>
      <c r="C474" s="542" t="s">
        <v>973</v>
      </c>
      <c r="D474" s="543"/>
      <c r="E474" s="543"/>
      <c r="F474" s="544">
        <f t="shared" si="228"/>
        <v>0</v>
      </c>
      <c r="G474" s="543"/>
      <c r="H474" s="543"/>
      <c r="I474" s="544">
        <f>+G474+H474+J474</f>
        <v>0</v>
      </c>
      <c r="J474" s="543"/>
      <c r="K474" s="539">
        <f t="shared" si="230"/>
        <v>0</v>
      </c>
    </row>
    <row r="475" spans="2:11">
      <c r="B475" s="1239">
        <v>4350</v>
      </c>
      <c r="C475" s="540" t="s">
        <v>974</v>
      </c>
      <c r="D475" s="538">
        <f t="shared" ref="D475:J475" si="233">D476</f>
        <v>0</v>
      </c>
      <c r="E475" s="538">
        <f t="shared" si="233"/>
        <v>0</v>
      </c>
      <c r="F475" s="538">
        <f t="shared" si="233"/>
        <v>0</v>
      </c>
      <c r="G475" s="538">
        <f t="shared" si="233"/>
        <v>0</v>
      </c>
      <c r="H475" s="538">
        <f t="shared" si="233"/>
        <v>0</v>
      </c>
      <c r="I475" s="538">
        <f t="shared" si="233"/>
        <v>0</v>
      </c>
      <c r="J475" s="538">
        <f t="shared" si="233"/>
        <v>0</v>
      </c>
      <c r="K475" s="539">
        <f t="shared" si="230"/>
        <v>0</v>
      </c>
    </row>
    <row r="476" spans="2:11">
      <c r="B476" s="541">
        <v>4351</v>
      </c>
      <c r="C476" s="542" t="s">
        <v>974</v>
      </c>
      <c r="D476" s="543"/>
      <c r="E476" s="543"/>
      <c r="F476" s="544">
        <f t="shared" si="228"/>
        <v>0</v>
      </c>
      <c r="G476" s="543"/>
      <c r="H476" s="543"/>
      <c r="I476" s="544">
        <f>+G476+H476+J476</f>
        <v>0</v>
      </c>
      <c r="J476" s="543"/>
      <c r="K476" s="539">
        <f t="shared" si="230"/>
        <v>0</v>
      </c>
    </row>
    <row r="477" spans="2:11">
      <c r="B477" s="536">
        <v>4360</v>
      </c>
      <c r="C477" s="540" t="s">
        <v>975</v>
      </c>
      <c r="D477" s="538">
        <f>+D478</f>
        <v>0</v>
      </c>
      <c r="E477" s="538">
        <f>+E478</f>
        <v>0</v>
      </c>
      <c r="F477" s="538">
        <f>F478</f>
        <v>0</v>
      </c>
      <c r="G477" s="538">
        <f>G478</f>
        <v>0</v>
      </c>
      <c r="H477" s="538">
        <f>H478</f>
        <v>0</v>
      </c>
      <c r="I477" s="538">
        <f>I478</f>
        <v>0</v>
      </c>
      <c r="J477" s="538">
        <f>J478</f>
        <v>0</v>
      </c>
      <c r="K477" s="539">
        <f t="shared" si="230"/>
        <v>0</v>
      </c>
    </row>
    <row r="478" spans="2:11">
      <c r="B478" s="541">
        <v>4361</v>
      </c>
      <c r="C478" s="542" t="s">
        <v>975</v>
      </c>
      <c r="D478" s="543"/>
      <c r="E478" s="543"/>
      <c r="F478" s="544">
        <f t="shared" si="228"/>
        <v>0</v>
      </c>
      <c r="G478" s="543"/>
      <c r="H478" s="543"/>
      <c r="I478" s="544">
        <f>+G478+H478+J478</f>
        <v>0</v>
      </c>
      <c r="J478" s="543"/>
      <c r="K478" s="539">
        <f t="shared" si="230"/>
        <v>0</v>
      </c>
    </row>
    <row r="479" spans="2:11">
      <c r="B479" s="536">
        <v>4370</v>
      </c>
      <c r="C479" s="540" t="s">
        <v>976</v>
      </c>
      <c r="D479" s="538">
        <f t="shared" ref="D479:J479" si="234">D480</f>
        <v>0</v>
      </c>
      <c r="E479" s="538">
        <f t="shared" si="234"/>
        <v>0</v>
      </c>
      <c r="F479" s="538">
        <f t="shared" si="234"/>
        <v>0</v>
      </c>
      <c r="G479" s="538">
        <f t="shared" si="234"/>
        <v>0</v>
      </c>
      <c r="H479" s="538">
        <f t="shared" si="234"/>
        <v>0</v>
      </c>
      <c r="I479" s="538">
        <f t="shared" si="234"/>
        <v>0</v>
      </c>
      <c r="J479" s="538">
        <f t="shared" si="234"/>
        <v>0</v>
      </c>
      <c r="K479" s="539">
        <f t="shared" si="230"/>
        <v>0</v>
      </c>
    </row>
    <row r="480" spans="2:11">
      <c r="B480" s="541">
        <v>4371</v>
      </c>
      <c r="C480" s="542" t="s">
        <v>976</v>
      </c>
      <c r="D480" s="543"/>
      <c r="E480" s="543"/>
      <c r="F480" s="544">
        <f t="shared" si="228"/>
        <v>0</v>
      </c>
      <c r="G480" s="543"/>
      <c r="H480" s="543"/>
      <c r="I480" s="544">
        <f>+G480+H480+J480</f>
        <v>0</v>
      </c>
      <c r="J480" s="543"/>
      <c r="K480" s="539">
        <f t="shared" si="230"/>
        <v>0</v>
      </c>
    </row>
    <row r="481" spans="2:11">
      <c r="B481" s="536">
        <v>4380</v>
      </c>
      <c r="C481" s="540" t="s">
        <v>977</v>
      </c>
      <c r="D481" s="538">
        <f t="shared" ref="D481:J481" si="235">D482+D483+D484</f>
        <v>0</v>
      </c>
      <c r="E481" s="538">
        <f t="shared" si="235"/>
        <v>0</v>
      </c>
      <c r="F481" s="538">
        <f t="shared" si="235"/>
        <v>0</v>
      </c>
      <c r="G481" s="538">
        <f t="shared" si="235"/>
        <v>0</v>
      </c>
      <c r="H481" s="538">
        <f t="shared" si="235"/>
        <v>0</v>
      </c>
      <c r="I481" s="538">
        <f t="shared" si="235"/>
        <v>0</v>
      </c>
      <c r="J481" s="538">
        <f t="shared" si="235"/>
        <v>0</v>
      </c>
      <c r="K481" s="539">
        <f t="shared" si="230"/>
        <v>0</v>
      </c>
    </row>
    <row r="482" spans="2:11">
      <c r="B482" s="541">
        <v>4381</v>
      </c>
      <c r="C482" s="542" t="s">
        <v>977</v>
      </c>
      <c r="D482" s="543"/>
      <c r="E482" s="543"/>
      <c r="F482" s="544">
        <f t="shared" si="228"/>
        <v>0</v>
      </c>
      <c r="G482" s="543"/>
      <c r="H482" s="543"/>
      <c r="I482" s="544">
        <f>+G482+H482+J482</f>
        <v>0</v>
      </c>
      <c r="J482" s="543"/>
      <c r="K482" s="539">
        <f t="shared" si="230"/>
        <v>0</v>
      </c>
    </row>
    <row r="483" spans="2:11">
      <c r="B483" s="541">
        <v>4382</v>
      </c>
      <c r="C483" s="542" t="s">
        <v>978</v>
      </c>
      <c r="D483" s="543"/>
      <c r="E483" s="543"/>
      <c r="F483" s="544">
        <f t="shared" si="228"/>
        <v>0</v>
      </c>
      <c r="G483" s="543"/>
      <c r="H483" s="543"/>
      <c r="I483" s="544">
        <f>+G483+H483+J483</f>
        <v>0</v>
      </c>
      <c r="J483" s="543"/>
      <c r="K483" s="539">
        <f t="shared" si="230"/>
        <v>0</v>
      </c>
    </row>
    <row r="484" spans="2:11">
      <c r="B484" s="541">
        <v>4383</v>
      </c>
      <c r="C484" s="542" t="s">
        <v>979</v>
      </c>
      <c r="D484" s="543"/>
      <c r="E484" s="543"/>
      <c r="F484" s="544">
        <f t="shared" si="228"/>
        <v>0</v>
      </c>
      <c r="G484" s="543"/>
      <c r="H484" s="543"/>
      <c r="I484" s="544">
        <f>+G484+H484+J484</f>
        <v>0</v>
      </c>
      <c r="J484" s="543"/>
      <c r="K484" s="539">
        <f t="shared" si="230"/>
        <v>0</v>
      </c>
    </row>
    <row r="485" spans="2:11">
      <c r="B485" s="536">
        <v>4390</v>
      </c>
      <c r="C485" s="540" t="s">
        <v>980</v>
      </c>
      <c r="D485" s="538">
        <f t="shared" ref="D485:J485" si="236">D486+D487+D488+D489</f>
        <v>0</v>
      </c>
      <c r="E485" s="538">
        <f t="shared" si="236"/>
        <v>0</v>
      </c>
      <c r="F485" s="538">
        <f t="shared" si="236"/>
        <v>0</v>
      </c>
      <c r="G485" s="538">
        <f t="shared" si="236"/>
        <v>0</v>
      </c>
      <c r="H485" s="538">
        <f t="shared" si="236"/>
        <v>0</v>
      </c>
      <c r="I485" s="538">
        <f t="shared" si="236"/>
        <v>0</v>
      </c>
      <c r="J485" s="538">
        <f t="shared" si="236"/>
        <v>0</v>
      </c>
      <c r="K485" s="539">
        <f t="shared" si="230"/>
        <v>0</v>
      </c>
    </row>
    <row r="486" spans="2:11">
      <c r="B486" s="541">
        <v>4391</v>
      </c>
      <c r="C486" s="542" t="s">
        <v>981</v>
      </c>
      <c r="D486" s="543"/>
      <c r="E486" s="543"/>
      <c r="F486" s="544">
        <f>+D486+E486</f>
        <v>0</v>
      </c>
      <c r="G486" s="543"/>
      <c r="H486" s="543"/>
      <c r="I486" s="544">
        <f>+G486+H486+J486</f>
        <v>0</v>
      </c>
      <c r="J486" s="543"/>
      <c r="K486" s="539">
        <f t="shared" si="230"/>
        <v>0</v>
      </c>
    </row>
    <row r="487" spans="2:11">
      <c r="B487" s="541">
        <v>4392</v>
      </c>
      <c r="C487" s="542" t="s">
        <v>982</v>
      </c>
      <c r="D487" s="543"/>
      <c r="E487" s="543"/>
      <c r="F487" s="544">
        <f>+D487+E487</f>
        <v>0</v>
      </c>
      <c r="G487" s="543"/>
      <c r="H487" s="543"/>
      <c r="I487" s="544">
        <f>+G487+H487+J487</f>
        <v>0</v>
      </c>
      <c r="J487" s="543"/>
      <c r="K487" s="539">
        <f t="shared" si="230"/>
        <v>0</v>
      </c>
    </row>
    <row r="488" spans="2:11">
      <c r="B488" s="541">
        <v>4393</v>
      </c>
      <c r="C488" s="542" t="s">
        <v>983</v>
      </c>
      <c r="D488" s="543"/>
      <c r="E488" s="543"/>
      <c r="F488" s="544">
        <f>+D488+E488</f>
        <v>0</v>
      </c>
      <c r="G488" s="543"/>
      <c r="H488" s="543"/>
      <c r="I488" s="544">
        <f>+G488+H488+J488</f>
        <v>0</v>
      </c>
      <c r="J488" s="543"/>
      <c r="K488" s="539">
        <f t="shared" si="230"/>
        <v>0</v>
      </c>
    </row>
    <row r="489" spans="2:11">
      <c r="B489" s="541">
        <v>4394</v>
      </c>
      <c r="C489" s="542" t="s">
        <v>980</v>
      </c>
      <c r="D489" s="543"/>
      <c r="E489" s="543"/>
      <c r="F489" s="544">
        <f>+D489+E489</f>
        <v>0</v>
      </c>
      <c r="G489" s="543"/>
      <c r="H489" s="543"/>
      <c r="I489" s="544">
        <f>+G489+H489+J489</f>
        <v>0</v>
      </c>
      <c r="J489" s="543"/>
      <c r="K489" s="539">
        <f t="shared" si="230"/>
        <v>0</v>
      </c>
    </row>
    <row r="490" spans="2:11">
      <c r="B490" s="536">
        <v>4400</v>
      </c>
      <c r="C490" s="548" t="s">
        <v>48</v>
      </c>
      <c r="D490" s="538">
        <f t="shared" ref="D490:J490" si="237">D491+D498+D502+D505+D507+D510+D512+D514</f>
        <v>0</v>
      </c>
      <c r="E490" s="538">
        <f t="shared" si="237"/>
        <v>0</v>
      </c>
      <c r="F490" s="538">
        <f t="shared" si="237"/>
        <v>0</v>
      </c>
      <c r="G490" s="538">
        <f t="shared" si="237"/>
        <v>0</v>
      </c>
      <c r="H490" s="538">
        <f t="shared" si="237"/>
        <v>0</v>
      </c>
      <c r="I490" s="538">
        <f t="shared" si="237"/>
        <v>0</v>
      </c>
      <c r="J490" s="538">
        <f t="shared" si="237"/>
        <v>0</v>
      </c>
      <c r="K490" s="539">
        <f t="shared" si="230"/>
        <v>0</v>
      </c>
    </row>
    <row r="491" spans="2:11">
      <c r="B491" s="536">
        <v>4410</v>
      </c>
      <c r="C491" s="540" t="s">
        <v>984</v>
      </c>
      <c r="D491" s="538">
        <f t="shared" ref="D491:J491" si="238">D492+D493+D494+D495+D496+D497</f>
        <v>0</v>
      </c>
      <c r="E491" s="538">
        <f t="shared" si="238"/>
        <v>0</v>
      </c>
      <c r="F491" s="538">
        <f t="shared" si="238"/>
        <v>0</v>
      </c>
      <c r="G491" s="538">
        <f t="shared" si="238"/>
        <v>0</v>
      </c>
      <c r="H491" s="538">
        <f t="shared" si="238"/>
        <v>0</v>
      </c>
      <c r="I491" s="538">
        <f t="shared" si="238"/>
        <v>0</v>
      </c>
      <c r="J491" s="538">
        <f t="shared" si="238"/>
        <v>0</v>
      </c>
      <c r="K491" s="539">
        <f t="shared" si="230"/>
        <v>0</v>
      </c>
    </row>
    <row r="492" spans="2:11">
      <c r="B492" s="541">
        <v>4411</v>
      </c>
      <c r="C492" s="542" t="s">
        <v>985</v>
      </c>
      <c r="D492" s="543"/>
      <c r="E492" s="543"/>
      <c r="F492" s="544">
        <f t="shared" ref="F492:F497" si="239">+D492+E492</f>
        <v>0</v>
      </c>
      <c r="G492" s="543"/>
      <c r="H492" s="543"/>
      <c r="I492" s="544">
        <f t="shared" ref="I492:I497" si="240">+G492+H492+J492</f>
        <v>0</v>
      </c>
      <c r="J492" s="543"/>
      <c r="K492" s="539">
        <f t="shared" si="230"/>
        <v>0</v>
      </c>
    </row>
    <row r="493" spans="2:11">
      <c r="B493" s="541">
        <v>4412</v>
      </c>
      <c r="C493" s="542" t="s">
        <v>986</v>
      </c>
      <c r="D493" s="543"/>
      <c r="E493" s="543"/>
      <c r="F493" s="544">
        <f t="shared" si="239"/>
        <v>0</v>
      </c>
      <c r="G493" s="543"/>
      <c r="H493" s="543"/>
      <c r="I493" s="544">
        <f t="shared" si="240"/>
        <v>0</v>
      </c>
      <c r="J493" s="543"/>
      <c r="K493" s="539">
        <f t="shared" si="230"/>
        <v>0</v>
      </c>
    </row>
    <row r="494" spans="2:11" ht="15" customHeight="1">
      <c r="B494" s="541">
        <v>4413</v>
      </c>
      <c r="C494" s="542" t="s">
        <v>987</v>
      </c>
      <c r="D494" s="543"/>
      <c r="E494" s="543"/>
      <c r="F494" s="544">
        <f t="shared" si="239"/>
        <v>0</v>
      </c>
      <c r="G494" s="543"/>
      <c r="H494" s="543"/>
      <c r="I494" s="544">
        <f t="shared" si="240"/>
        <v>0</v>
      </c>
      <c r="J494" s="543"/>
      <c r="K494" s="539">
        <f t="shared" si="230"/>
        <v>0</v>
      </c>
    </row>
    <row r="495" spans="2:11">
      <c r="B495" s="541">
        <v>4414</v>
      </c>
      <c r="C495" s="542" t="s">
        <v>988</v>
      </c>
      <c r="D495" s="543"/>
      <c r="E495" s="543"/>
      <c r="F495" s="544">
        <f t="shared" si="239"/>
        <v>0</v>
      </c>
      <c r="G495" s="543"/>
      <c r="H495" s="543"/>
      <c r="I495" s="544">
        <f t="shared" si="240"/>
        <v>0</v>
      </c>
      <c r="J495" s="543"/>
      <c r="K495" s="539">
        <f t="shared" si="230"/>
        <v>0</v>
      </c>
    </row>
    <row r="496" spans="2:11">
      <c r="B496" s="541">
        <v>4415</v>
      </c>
      <c r="C496" s="542" t="s">
        <v>989</v>
      </c>
      <c r="D496" s="543"/>
      <c r="E496" s="543"/>
      <c r="F496" s="544">
        <f t="shared" si="239"/>
        <v>0</v>
      </c>
      <c r="G496" s="543"/>
      <c r="H496" s="543"/>
      <c r="I496" s="544">
        <f t="shared" si="240"/>
        <v>0</v>
      </c>
      <c r="J496" s="543"/>
      <c r="K496" s="539">
        <f t="shared" si="230"/>
        <v>0</v>
      </c>
    </row>
    <row r="497" spans="2:11">
      <c r="B497" s="541">
        <v>4416</v>
      </c>
      <c r="C497" s="542" t="s">
        <v>1637</v>
      </c>
      <c r="D497" s="543"/>
      <c r="E497" s="543"/>
      <c r="F497" s="544">
        <f t="shared" si="239"/>
        <v>0</v>
      </c>
      <c r="G497" s="543"/>
      <c r="H497" s="543"/>
      <c r="I497" s="544">
        <f t="shared" si="240"/>
        <v>0</v>
      </c>
      <c r="J497" s="543"/>
      <c r="K497" s="539">
        <f t="shared" si="230"/>
        <v>0</v>
      </c>
    </row>
    <row r="498" spans="2:11">
      <c r="B498" s="536">
        <v>4420</v>
      </c>
      <c r="C498" s="540" t="s">
        <v>990</v>
      </c>
      <c r="D498" s="538">
        <f t="shared" ref="D498:J498" si="241">D499+D500+D501</f>
        <v>0</v>
      </c>
      <c r="E498" s="538">
        <f t="shared" si="241"/>
        <v>0</v>
      </c>
      <c r="F498" s="538">
        <f t="shared" si="241"/>
        <v>0</v>
      </c>
      <c r="G498" s="538">
        <f t="shared" si="241"/>
        <v>0</v>
      </c>
      <c r="H498" s="538">
        <f t="shared" si="241"/>
        <v>0</v>
      </c>
      <c r="I498" s="538">
        <f t="shared" si="241"/>
        <v>0</v>
      </c>
      <c r="J498" s="538">
        <f t="shared" si="241"/>
        <v>0</v>
      </c>
      <c r="K498" s="539">
        <f t="shared" si="230"/>
        <v>0</v>
      </c>
    </row>
    <row r="499" spans="2:11">
      <c r="B499" s="541">
        <v>4421</v>
      </c>
      <c r="C499" s="542" t="s">
        <v>991</v>
      </c>
      <c r="D499" s="543"/>
      <c r="E499" s="543"/>
      <c r="F499" s="544">
        <f>+D499+E499</f>
        <v>0</v>
      </c>
      <c r="G499" s="543"/>
      <c r="H499" s="543"/>
      <c r="I499" s="544">
        <f>+G499+H499+J499</f>
        <v>0</v>
      </c>
      <c r="J499" s="543"/>
      <c r="K499" s="539">
        <f t="shared" si="230"/>
        <v>0</v>
      </c>
    </row>
    <row r="500" spans="2:11">
      <c r="B500" s="541">
        <v>4422</v>
      </c>
      <c r="C500" s="542" t="s">
        <v>846</v>
      </c>
      <c r="D500" s="543"/>
      <c r="E500" s="543"/>
      <c r="F500" s="544">
        <f>+D500+E500</f>
        <v>0</v>
      </c>
      <c r="G500" s="543"/>
      <c r="H500" s="543"/>
      <c r="I500" s="544">
        <f>+G500+H500+J500</f>
        <v>0</v>
      </c>
      <c r="J500" s="543"/>
      <c r="K500" s="539">
        <f t="shared" si="230"/>
        <v>0</v>
      </c>
    </row>
    <row r="501" spans="2:11">
      <c r="B501" s="541">
        <v>4423</v>
      </c>
      <c r="C501" s="542" t="s">
        <v>992</v>
      </c>
      <c r="D501" s="543"/>
      <c r="E501" s="543"/>
      <c r="F501" s="544">
        <f>+D501+E501</f>
        <v>0</v>
      </c>
      <c r="G501" s="543"/>
      <c r="H501" s="543"/>
      <c r="I501" s="544">
        <f>+G501+H501+J501</f>
        <v>0</v>
      </c>
      <c r="J501" s="543"/>
      <c r="K501" s="539">
        <f t="shared" si="230"/>
        <v>0</v>
      </c>
    </row>
    <row r="502" spans="2:11">
      <c r="B502" s="536">
        <v>4430</v>
      </c>
      <c r="C502" s="540" t="s">
        <v>993</v>
      </c>
      <c r="D502" s="538">
        <f t="shared" ref="D502:J502" si="242">D503+D504</f>
        <v>0</v>
      </c>
      <c r="E502" s="538">
        <f t="shared" si="242"/>
        <v>0</v>
      </c>
      <c r="F502" s="538">
        <f t="shared" si="242"/>
        <v>0</v>
      </c>
      <c r="G502" s="538">
        <f t="shared" si="242"/>
        <v>0</v>
      </c>
      <c r="H502" s="538">
        <f t="shared" si="242"/>
        <v>0</v>
      </c>
      <c r="I502" s="538">
        <f t="shared" si="242"/>
        <v>0</v>
      </c>
      <c r="J502" s="538">
        <f t="shared" si="242"/>
        <v>0</v>
      </c>
      <c r="K502" s="539">
        <f t="shared" si="230"/>
        <v>0</v>
      </c>
    </row>
    <row r="503" spans="2:11">
      <c r="B503" s="541">
        <v>4431</v>
      </c>
      <c r="C503" s="542" t="s">
        <v>994</v>
      </c>
      <c r="D503" s="543"/>
      <c r="E503" s="543"/>
      <c r="F503" s="544">
        <f>+D503+E503</f>
        <v>0</v>
      </c>
      <c r="G503" s="543"/>
      <c r="H503" s="543"/>
      <c r="I503" s="544">
        <f>+G503+H503+J503</f>
        <v>0</v>
      </c>
      <c r="J503" s="543"/>
      <c r="K503" s="539">
        <f t="shared" si="230"/>
        <v>0</v>
      </c>
    </row>
    <row r="504" spans="2:11">
      <c r="B504" s="541">
        <v>4432</v>
      </c>
      <c r="C504" s="542" t="s">
        <v>995</v>
      </c>
      <c r="D504" s="543"/>
      <c r="E504" s="543"/>
      <c r="F504" s="544">
        <f>+D504+E504</f>
        <v>0</v>
      </c>
      <c r="G504" s="543"/>
      <c r="H504" s="543"/>
      <c r="I504" s="544">
        <f>+G504+H504+J504</f>
        <v>0</v>
      </c>
      <c r="J504" s="543"/>
      <c r="K504" s="539">
        <f t="shared" si="230"/>
        <v>0</v>
      </c>
    </row>
    <row r="505" spans="2:11">
      <c r="B505" s="536">
        <v>4440</v>
      </c>
      <c r="C505" s="540" t="s">
        <v>996</v>
      </c>
      <c r="D505" s="538">
        <f t="shared" ref="D505:J505" si="243">D506</f>
        <v>0</v>
      </c>
      <c r="E505" s="538">
        <f t="shared" si="243"/>
        <v>0</v>
      </c>
      <c r="F505" s="538">
        <f t="shared" si="243"/>
        <v>0</v>
      </c>
      <c r="G505" s="538">
        <f t="shared" si="243"/>
        <v>0</v>
      </c>
      <c r="H505" s="538">
        <f t="shared" si="243"/>
        <v>0</v>
      </c>
      <c r="I505" s="538">
        <f t="shared" si="243"/>
        <v>0</v>
      </c>
      <c r="J505" s="538">
        <f t="shared" si="243"/>
        <v>0</v>
      </c>
      <c r="K505" s="539">
        <f t="shared" si="230"/>
        <v>0</v>
      </c>
    </row>
    <row r="506" spans="2:11">
      <c r="B506" s="541">
        <v>4441</v>
      </c>
      <c r="C506" s="542" t="s">
        <v>996</v>
      </c>
      <c r="D506" s="543"/>
      <c r="E506" s="543"/>
      <c r="F506" s="544">
        <f>+D506+E506</f>
        <v>0</v>
      </c>
      <c r="G506" s="543"/>
      <c r="H506" s="543"/>
      <c r="I506" s="544">
        <f>+G506+H506+J506</f>
        <v>0</v>
      </c>
      <c r="J506" s="543"/>
      <c r="K506" s="539">
        <f t="shared" si="230"/>
        <v>0</v>
      </c>
    </row>
    <row r="507" spans="2:11">
      <c r="B507" s="536">
        <v>4450</v>
      </c>
      <c r="C507" s="540" t="s">
        <v>997</v>
      </c>
      <c r="D507" s="538">
        <f t="shared" ref="D507:J507" si="244">D508+D509</f>
        <v>0</v>
      </c>
      <c r="E507" s="538">
        <f t="shared" si="244"/>
        <v>0</v>
      </c>
      <c r="F507" s="538">
        <f t="shared" si="244"/>
        <v>0</v>
      </c>
      <c r="G507" s="538">
        <f t="shared" si="244"/>
        <v>0</v>
      </c>
      <c r="H507" s="538">
        <f t="shared" si="244"/>
        <v>0</v>
      </c>
      <c r="I507" s="538">
        <f t="shared" si="244"/>
        <v>0</v>
      </c>
      <c r="J507" s="538">
        <f t="shared" si="244"/>
        <v>0</v>
      </c>
      <c r="K507" s="539">
        <f t="shared" si="230"/>
        <v>0</v>
      </c>
    </row>
    <row r="508" spans="2:11">
      <c r="B508" s="541">
        <v>4451</v>
      </c>
      <c r="C508" s="542" t="s">
        <v>998</v>
      </c>
      <c r="D508" s="543"/>
      <c r="E508" s="543"/>
      <c r="F508" s="544">
        <f>+D508+E508</f>
        <v>0</v>
      </c>
      <c r="G508" s="543"/>
      <c r="H508" s="543"/>
      <c r="I508" s="544">
        <f>+G508+H508+J508</f>
        <v>0</v>
      </c>
      <c r="J508" s="543"/>
      <c r="K508" s="539">
        <f t="shared" si="230"/>
        <v>0</v>
      </c>
    </row>
    <row r="509" spans="2:11">
      <c r="B509" s="541">
        <v>4452</v>
      </c>
      <c r="C509" s="542" t="s">
        <v>999</v>
      </c>
      <c r="D509" s="543"/>
      <c r="E509" s="543"/>
      <c r="F509" s="544">
        <f>+D509+E509</f>
        <v>0</v>
      </c>
      <c r="G509" s="543"/>
      <c r="H509" s="543"/>
      <c r="I509" s="544">
        <f>+G509+H509+J509</f>
        <v>0</v>
      </c>
      <c r="J509" s="543"/>
      <c r="K509" s="539">
        <f t="shared" si="230"/>
        <v>0</v>
      </c>
    </row>
    <row r="510" spans="2:11">
      <c r="B510" s="536">
        <v>4460</v>
      </c>
      <c r="C510" s="540" t="s">
        <v>1000</v>
      </c>
      <c r="D510" s="538">
        <f t="shared" ref="D510:J510" si="245">D511</f>
        <v>0</v>
      </c>
      <c r="E510" s="538">
        <f t="shared" si="245"/>
        <v>0</v>
      </c>
      <c r="F510" s="538">
        <f t="shared" si="245"/>
        <v>0</v>
      </c>
      <c r="G510" s="538">
        <f t="shared" si="245"/>
        <v>0</v>
      </c>
      <c r="H510" s="538">
        <f t="shared" si="245"/>
        <v>0</v>
      </c>
      <c r="I510" s="538">
        <f t="shared" si="245"/>
        <v>0</v>
      </c>
      <c r="J510" s="538">
        <f t="shared" si="245"/>
        <v>0</v>
      </c>
      <c r="K510" s="539">
        <f t="shared" si="230"/>
        <v>0</v>
      </c>
    </row>
    <row r="511" spans="2:11">
      <c r="B511" s="541">
        <v>4461</v>
      </c>
      <c r="C511" s="542" t="s">
        <v>1000</v>
      </c>
      <c r="D511" s="543"/>
      <c r="E511" s="543"/>
      <c r="F511" s="544">
        <f t="shared" ref="F511:F516" si="246">+D511+E511</f>
        <v>0</v>
      </c>
      <c r="G511" s="543"/>
      <c r="H511" s="543"/>
      <c r="I511" s="544">
        <f>+G511+H511+J511</f>
        <v>0</v>
      </c>
      <c r="J511" s="543"/>
      <c r="K511" s="539">
        <f t="shared" si="230"/>
        <v>0</v>
      </c>
    </row>
    <row r="512" spans="2:11">
      <c r="B512" s="536">
        <v>4470</v>
      </c>
      <c r="C512" s="540" t="s">
        <v>1001</v>
      </c>
      <c r="D512" s="538">
        <f t="shared" ref="D512:J512" si="247">D513</f>
        <v>0</v>
      </c>
      <c r="E512" s="538">
        <f t="shared" si="247"/>
        <v>0</v>
      </c>
      <c r="F512" s="538">
        <f t="shared" si="247"/>
        <v>0</v>
      </c>
      <c r="G512" s="538">
        <f t="shared" si="247"/>
        <v>0</v>
      </c>
      <c r="H512" s="538">
        <f t="shared" si="247"/>
        <v>0</v>
      </c>
      <c r="I512" s="538">
        <f t="shared" si="247"/>
        <v>0</v>
      </c>
      <c r="J512" s="538">
        <f t="shared" si="247"/>
        <v>0</v>
      </c>
      <c r="K512" s="539">
        <f t="shared" si="230"/>
        <v>0</v>
      </c>
    </row>
    <row r="513" spans="2:11">
      <c r="B513" s="541">
        <v>4471</v>
      </c>
      <c r="C513" s="542" t="s">
        <v>1001</v>
      </c>
      <c r="D513" s="543"/>
      <c r="E513" s="543"/>
      <c r="F513" s="544">
        <f t="shared" si="246"/>
        <v>0</v>
      </c>
      <c r="G513" s="543"/>
      <c r="H513" s="543"/>
      <c r="I513" s="544">
        <f>+G513+H513+J513</f>
        <v>0</v>
      </c>
      <c r="J513" s="543"/>
      <c r="K513" s="539">
        <f t="shared" si="230"/>
        <v>0</v>
      </c>
    </row>
    <row r="514" spans="2:11">
      <c r="B514" s="536">
        <v>4480</v>
      </c>
      <c r="C514" s="540" t="s">
        <v>1002</v>
      </c>
      <c r="D514" s="538">
        <f t="shared" ref="D514:J514" si="248">D515+D516</f>
        <v>0</v>
      </c>
      <c r="E514" s="538">
        <f t="shared" si="248"/>
        <v>0</v>
      </c>
      <c r="F514" s="538">
        <f t="shared" si="248"/>
        <v>0</v>
      </c>
      <c r="G514" s="538">
        <f t="shared" si="248"/>
        <v>0</v>
      </c>
      <c r="H514" s="538">
        <f t="shared" si="248"/>
        <v>0</v>
      </c>
      <c r="I514" s="538">
        <f t="shared" si="248"/>
        <v>0</v>
      </c>
      <c r="J514" s="538">
        <f t="shared" si="248"/>
        <v>0</v>
      </c>
      <c r="K514" s="539">
        <f t="shared" si="230"/>
        <v>0</v>
      </c>
    </row>
    <row r="515" spans="2:11">
      <c r="B515" s="541">
        <v>4481</v>
      </c>
      <c r="C515" s="542" t="s">
        <v>1003</v>
      </c>
      <c r="D515" s="543"/>
      <c r="E515" s="543"/>
      <c r="F515" s="544">
        <f t="shared" si="246"/>
        <v>0</v>
      </c>
      <c r="G515" s="543"/>
      <c r="H515" s="543"/>
      <c r="I515" s="544">
        <f>+G515+H515+J515</f>
        <v>0</v>
      </c>
      <c r="J515" s="543"/>
      <c r="K515" s="539">
        <f t="shared" si="230"/>
        <v>0</v>
      </c>
    </row>
    <row r="516" spans="2:11" ht="23.25" customHeight="1">
      <c r="B516" s="541">
        <v>4482</v>
      </c>
      <c r="C516" s="542" t="s">
        <v>1004</v>
      </c>
      <c r="D516" s="543"/>
      <c r="E516" s="543"/>
      <c r="F516" s="544">
        <f t="shared" si="246"/>
        <v>0</v>
      </c>
      <c r="G516" s="543"/>
      <c r="H516" s="543"/>
      <c r="I516" s="544">
        <f>+G516+H516+J516</f>
        <v>0</v>
      </c>
      <c r="J516" s="543"/>
      <c r="K516" s="539">
        <f t="shared" si="230"/>
        <v>0</v>
      </c>
    </row>
    <row r="517" spans="2:11">
      <c r="B517" s="536">
        <v>4500</v>
      </c>
      <c r="C517" s="556" t="s">
        <v>49</v>
      </c>
      <c r="D517" s="538">
        <f t="shared" ref="D517:J517" si="249">D518+D520+D522</f>
        <v>0</v>
      </c>
      <c r="E517" s="538">
        <f t="shared" si="249"/>
        <v>0</v>
      </c>
      <c r="F517" s="538">
        <f t="shared" si="249"/>
        <v>0</v>
      </c>
      <c r="G517" s="538">
        <f t="shared" si="249"/>
        <v>0</v>
      </c>
      <c r="H517" s="538">
        <f t="shared" si="249"/>
        <v>0</v>
      </c>
      <c r="I517" s="538">
        <f t="shared" si="249"/>
        <v>0</v>
      </c>
      <c r="J517" s="538">
        <f t="shared" si="249"/>
        <v>0</v>
      </c>
      <c r="K517" s="539">
        <f t="shared" si="230"/>
        <v>0</v>
      </c>
    </row>
    <row r="518" spans="2:11">
      <c r="B518" s="536">
        <v>4510</v>
      </c>
      <c r="C518" s="540" t="s">
        <v>1005</v>
      </c>
      <c r="D518" s="538">
        <f t="shared" ref="D518:J518" si="250">D519</f>
        <v>0</v>
      </c>
      <c r="E518" s="538">
        <f t="shared" si="250"/>
        <v>0</v>
      </c>
      <c r="F518" s="538">
        <f t="shared" si="250"/>
        <v>0</v>
      </c>
      <c r="G518" s="538">
        <f t="shared" si="250"/>
        <v>0</v>
      </c>
      <c r="H518" s="538">
        <f t="shared" si="250"/>
        <v>0</v>
      </c>
      <c r="I518" s="538">
        <f t="shared" si="250"/>
        <v>0</v>
      </c>
      <c r="J518" s="538">
        <f t="shared" si="250"/>
        <v>0</v>
      </c>
      <c r="K518" s="539">
        <f t="shared" si="230"/>
        <v>0</v>
      </c>
    </row>
    <row r="519" spans="2:11">
      <c r="B519" s="541">
        <v>4511</v>
      </c>
      <c r="C519" s="542" t="s">
        <v>1006</v>
      </c>
      <c r="D519" s="543"/>
      <c r="E519" s="543"/>
      <c r="F519" s="544">
        <f t="shared" ref="F519:F524" si="251">+D519+E519</f>
        <v>0</v>
      </c>
      <c r="G519" s="543"/>
      <c r="H519" s="543"/>
      <c r="I519" s="544">
        <f>+G519+H519+J519</f>
        <v>0</v>
      </c>
      <c r="J519" s="543"/>
      <c r="K519" s="539">
        <f t="shared" si="230"/>
        <v>0</v>
      </c>
    </row>
    <row r="520" spans="2:11">
      <c r="B520" s="536">
        <v>4520</v>
      </c>
      <c r="C520" s="540" t="s">
        <v>1007</v>
      </c>
      <c r="D520" s="538">
        <f t="shared" ref="D520:J520" si="252">D521</f>
        <v>0</v>
      </c>
      <c r="E520" s="538">
        <f t="shared" si="252"/>
        <v>0</v>
      </c>
      <c r="F520" s="538">
        <f t="shared" si="252"/>
        <v>0</v>
      </c>
      <c r="G520" s="538">
        <f t="shared" si="252"/>
        <v>0</v>
      </c>
      <c r="H520" s="538">
        <f t="shared" si="252"/>
        <v>0</v>
      </c>
      <c r="I520" s="538">
        <f t="shared" si="252"/>
        <v>0</v>
      </c>
      <c r="J520" s="538">
        <f t="shared" si="252"/>
        <v>0</v>
      </c>
      <c r="K520" s="539">
        <f t="shared" si="230"/>
        <v>0</v>
      </c>
    </row>
    <row r="521" spans="2:11">
      <c r="B521" s="541">
        <v>4521</v>
      </c>
      <c r="C521" s="542" t="s">
        <v>1007</v>
      </c>
      <c r="D521" s="543"/>
      <c r="E521" s="543"/>
      <c r="F521" s="544">
        <f t="shared" si="251"/>
        <v>0</v>
      </c>
      <c r="G521" s="543"/>
      <c r="H521" s="543"/>
      <c r="I521" s="544">
        <f>+G521+H521+J521</f>
        <v>0</v>
      </c>
      <c r="J521" s="543"/>
      <c r="K521" s="539">
        <f t="shared" si="230"/>
        <v>0</v>
      </c>
    </row>
    <row r="522" spans="2:11">
      <c r="B522" s="536">
        <v>4590</v>
      </c>
      <c r="C522" s="540" t="s">
        <v>1008</v>
      </c>
      <c r="D522" s="538">
        <f t="shared" ref="D522:J522" si="253">D523+D524</f>
        <v>0</v>
      </c>
      <c r="E522" s="538">
        <f t="shared" si="253"/>
        <v>0</v>
      </c>
      <c r="F522" s="538">
        <f t="shared" si="253"/>
        <v>0</v>
      </c>
      <c r="G522" s="538">
        <f t="shared" si="253"/>
        <v>0</v>
      </c>
      <c r="H522" s="538">
        <f t="shared" si="253"/>
        <v>0</v>
      </c>
      <c r="I522" s="538">
        <f t="shared" si="253"/>
        <v>0</v>
      </c>
      <c r="J522" s="538">
        <f t="shared" si="253"/>
        <v>0</v>
      </c>
      <c r="K522" s="539">
        <f t="shared" si="230"/>
        <v>0</v>
      </c>
    </row>
    <row r="523" spans="2:11">
      <c r="B523" s="541">
        <v>4591</v>
      </c>
      <c r="C523" s="542" t="s">
        <v>1009</v>
      </c>
      <c r="D523" s="543"/>
      <c r="E523" s="543"/>
      <c r="F523" s="544">
        <f t="shared" si="251"/>
        <v>0</v>
      </c>
      <c r="G523" s="543"/>
      <c r="H523" s="543"/>
      <c r="I523" s="544">
        <f>+G523+H523+J523</f>
        <v>0</v>
      </c>
      <c r="J523" s="543"/>
      <c r="K523" s="539">
        <f t="shared" si="230"/>
        <v>0</v>
      </c>
    </row>
    <row r="524" spans="2:11">
      <c r="B524" s="541">
        <v>4592</v>
      </c>
      <c r="C524" s="542" t="s">
        <v>1008</v>
      </c>
      <c r="D524" s="543"/>
      <c r="E524" s="543"/>
      <c r="F524" s="544">
        <f t="shared" si="251"/>
        <v>0</v>
      </c>
      <c r="G524" s="543"/>
      <c r="H524" s="543"/>
      <c r="I524" s="544">
        <f>+G524+H524+J524</f>
        <v>0</v>
      </c>
      <c r="J524" s="543"/>
      <c r="K524" s="539">
        <f t="shared" si="230"/>
        <v>0</v>
      </c>
    </row>
    <row r="525" spans="2:11" ht="13.5" customHeight="1">
      <c r="B525" s="536">
        <v>4600</v>
      </c>
      <c r="C525" s="548" t="s">
        <v>1010</v>
      </c>
      <c r="D525" s="538">
        <f t="shared" ref="D525:J525" si="254">D526+D528+D530+D532+D534+D536</f>
        <v>0</v>
      </c>
      <c r="E525" s="538">
        <f t="shared" si="254"/>
        <v>0</v>
      </c>
      <c r="F525" s="538">
        <f t="shared" si="254"/>
        <v>0</v>
      </c>
      <c r="G525" s="538">
        <f t="shared" si="254"/>
        <v>0</v>
      </c>
      <c r="H525" s="538">
        <f t="shared" si="254"/>
        <v>0</v>
      </c>
      <c r="I525" s="538">
        <f t="shared" si="254"/>
        <v>0</v>
      </c>
      <c r="J525" s="538">
        <f t="shared" si="254"/>
        <v>0</v>
      </c>
      <c r="K525" s="539">
        <f t="shared" si="230"/>
        <v>0</v>
      </c>
    </row>
    <row r="526" spans="2:11">
      <c r="B526" s="536">
        <v>4610</v>
      </c>
      <c r="C526" s="540" t="s">
        <v>1011</v>
      </c>
      <c r="D526" s="538">
        <f t="shared" ref="D526:I526" si="255">D527</f>
        <v>0</v>
      </c>
      <c r="E526" s="538">
        <f t="shared" si="255"/>
        <v>0</v>
      </c>
      <c r="F526" s="538">
        <f t="shared" si="255"/>
        <v>0</v>
      </c>
      <c r="G526" s="538">
        <f t="shared" si="255"/>
        <v>0</v>
      </c>
      <c r="H526" s="538">
        <f t="shared" si="255"/>
        <v>0</v>
      </c>
      <c r="I526" s="538">
        <f t="shared" si="255"/>
        <v>0</v>
      </c>
      <c r="J526" s="538"/>
      <c r="K526" s="539">
        <f t="shared" si="230"/>
        <v>0</v>
      </c>
    </row>
    <row r="527" spans="2:11">
      <c r="B527" s="541">
        <v>4611</v>
      </c>
      <c r="C527" s="542" t="s">
        <v>1011</v>
      </c>
      <c r="D527" s="543"/>
      <c r="E527" s="543"/>
      <c r="F527" s="544">
        <f t="shared" ref="F527:F535" si="256">+D527+E527</f>
        <v>0</v>
      </c>
      <c r="G527" s="543"/>
      <c r="H527" s="543"/>
      <c r="I527" s="544">
        <f>+G527+H527+J527</f>
        <v>0</v>
      </c>
      <c r="J527" s="543"/>
      <c r="K527" s="539">
        <f t="shared" si="230"/>
        <v>0</v>
      </c>
    </row>
    <row r="528" spans="2:11">
      <c r="B528" s="536">
        <v>4620</v>
      </c>
      <c r="C528" s="540" t="s">
        <v>1012</v>
      </c>
      <c r="D528" s="538">
        <f t="shared" ref="D528:J528" si="257">D529</f>
        <v>0</v>
      </c>
      <c r="E528" s="538">
        <f t="shared" si="257"/>
        <v>0</v>
      </c>
      <c r="F528" s="538">
        <f t="shared" si="257"/>
        <v>0</v>
      </c>
      <c r="G528" s="538">
        <f t="shared" si="257"/>
        <v>0</v>
      </c>
      <c r="H528" s="538">
        <f t="shared" si="257"/>
        <v>0</v>
      </c>
      <c r="I528" s="538">
        <f t="shared" si="257"/>
        <v>0</v>
      </c>
      <c r="J528" s="538">
        <f t="shared" si="257"/>
        <v>0</v>
      </c>
      <c r="K528" s="539">
        <f t="shared" si="230"/>
        <v>0</v>
      </c>
    </row>
    <row r="529" spans="2:11">
      <c r="B529" s="541">
        <v>4621</v>
      </c>
      <c r="C529" s="542" t="s">
        <v>1012</v>
      </c>
      <c r="D529" s="543"/>
      <c r="E529" s="543"/>
      <c r="F529" s="544">
        <f t="shared" si="256"/>
        <v>0</v>
      </c>
      <c r="G529" s="543"/>
      <c r="H529" s="543"/>
      <c r="I529" s="544">
        <f>+G529+H529+J529</f>
        <v>0</v>
      </c>
      <c r="J529" s="543"/>
      <c r="K529" s="539">
        <f t="shared" si="230"/>
        <v>0</v>
      </c>
    </row>
    <row r="530" spans="2:11">
      <c r="B530" s="536">
        <v>4630</v>
      </c>
      <c r="C530" s="540" t="s">
        <v>1013</v>
      </c>
      <c r="D530" s="538">
        <f t="shared" ref="D530:J530" si="258">D531</f>
        <v>0</v>
      </c>
      <c r="E530" s="538">
        <f t="shared" si="258"/>
        <v>0</v>
      </c>
      <c r="F530" s="538">
        <f t="shared" si="258"/>
        <v>0</v>
      </c>
      <c r="G530" s="538">
        <f t="shared" si="258"/>
        <v>0</v>
      </c>
      <c r="H530" s="538">
        <f t="shared" si="258"/>
        <v>0</v>
      </c>
      <c r="I530" s="538">
        <f t="shared" si="258"/>
        <v>0</v>
      </c>
      <c r="J530" s="538">
        <f t="shared" si="258"/>
        <v>0</v>
      </c>
      <c r="K530" s="539">
        <f t="shared" si="230"/>
        <v>0</v>
      </c>
    </row>
    <row r="531" spans="2:11">
      <c r="B531" s="541">
        <v>4631</v>
      </c>
      <c r="C531" s="542" t="s">
        <v>1013</v>
      </c>
      <c r="D531" s="543"/>
      <c r="E531" s="543"/>
      <c r="F531" s="544">
        <f t="shared" si="256"/>
        <v>0</v>
      </c>
      <c r="G531" s="543"/>
      <c r="H531" s="543"/>
      <c r="I531" s="544">
        <f>+G531+H531+J531</f>
        <v>0</v>
      </c>
      <c r="J531" s="543"/>
      <c r="K531" s="539">
        <f t="shared" si="230"/>
        <v>0</v>
      </c>
    </row>
    <row r="532" spans="2:11" ht="22.5">
      <c r="B532" s="536">
        <v>4640</v>
      </c>
      <c r="C532" s="540" t="s">
        <v>1014</v>
      </c>
      <c r="D532" s="538">
        <f t="shared" ref="D532:J532" si="259">D533</f>
        <v>0</v>
      </c>
      <c r="E532" s="538">
        <f t="shared" si="259"/>
        <v>0</v>
      </c>
      <c r="F532" s="538">
        <f t="shared" si="259"/>
        <v>0</v>
      </c>
      <c r="G532" s="538">
        <f t="shared" si="259"/>
        <v>0</v>
      </c>
      <c r="H532" s="538">
        <f t="shared" si="259"/>
        <v>0</v>
      </c>
      <c r="I532" s="538">
        <f t="shared" si="259"/>
        <v>0</v>
      </c>
      <c r="J532" s="538">
        <f t="shared" si="259"/>
        <v>0</v>
      </c>
      <c r="K532" s="539">
        <f t="shared" si="230"/>
        <v>0</v>
      </c>
    </row>
    <row r="533" spans="2:11">
      <c r="B533" s="541">
        <v>4641</v>
      </c>
      <c r="C533" s="542" t="s">
        <v>1015</v>
      </c>
      <c r="D533" s="543"/>
      <c r="E533" s="543"/>
      <c r="F533" s="544">
        <f t="shared" si="256"/>
        <v>0</v>
      </c>
      <c r="G533" s="543"/>
      <c r="H533" s="543"/>
      <c r="I533" s="544">
        <f>+G533+H533+J533</f>
        <v>0</v>
      </c>
      <c r="J533" s="543"/>
      <c r="K533" s="539">
        <f t="shared" si="230"/>
        <v>0</v>
      </c>
    </row>
    <row r="534" spans="2:11" ht="22.5">
      <c r="B534" s="536">
        <v>4650</v>
      </c>
      <c r="C534" s="540" t="s">
        <v>1016</v>
      </c>
      <c r="D534" s="538">
        <f t="shared" ref="D534:J534" si="260">D535</f>
        <v>0</v>
      </c>
      <c r="E534" s="538">
        <f t="shared" si="260"/>
        <v>0</v>
      </c>
      <c r="F534" s="538">
        <f t="shared" si="260"/>
        <v>0</v>
      </c>
      <c r="G534" s="538">
        <f t="shared" si="260"/>
        <v>0</v>
      </c>
      <c r="H534" s="538">
        <f t="shared" si="260"/>
        <v>0</v>
      </c>
      <c r="I534" s="538">
        <f t="shared" si="260"/>
        <v>0</v>
      </c>
      <c r="J534" s="538">
        <f t="shared" si="260"/>
        <v>0</v>
      </c>
      <c r="K534" s="539">
        <f>F534-I534</f>
        <v>0</v>
      </c>
    </row>
    <row r="535" spans="2:11" ht="27" customHeight="1">
      <c r="B535" s="541">
        <v>4651</v>
      </c>
      <c r="C535" s="542" t="s">
        <v>1016</v>
      </c>
      <c r="D535" s="543"/>
      <c r="E535" s="543"/>
      <c r="F535" s="544">
        <f t="shared" si="256"/>
        <v>0</v>
      </c>
      <c r="G535" s="543"/>
      <c r="H535" s="543"/>
      <c r="I535" s="544">
        <f>+G535+H535+J535</f>
        <v>0</v>
      </c>
      <c r="J535" s="543"/>
      <c r="K535" s="539">
        <f t="shared" ref="K535:K598" si="261">F535-I535</f>
        <v>0</v>
      </c>
    </row>
    <row r="536" spans="2:11" ht="15" customHeight="1">
      <c r="B536" s="536">
        <v>4660</v>
      </c>
      <c r="C536" s="540" t="s">
        <v>1017</v>
      </c>
      <c r="D536" s="538">
        <f t="shared" ref="D536:J536" si="262">D537</f>
        <v>0</v>
      </c>
      <c r="E536" s="538">
        <f t="shared" si="262"/>
        <v>0</v>
      </c>
      <c r="F536" s="538">
        <f t="shared" si="262"/>
        <v>0</v>
      </c>
      <c r="G536" s="538">
        <f t="shared" si="262"/>
        <v>0</v>
      </c>
      <c r="H536" s="538">
        <f t="shared" si="262"/>
        <v>0</v>
      </c>
      <c r="I536" s="538">
        <f t="shared" si="262"/>
        <v>0</v>
      </c>
      <c r="J536" s="538">
        <f t="shared" si="262"/>
        <v>0</v>
      </c>
      <c r="K536" s="539">
        <f t="shared" si="261"/>
        <v>0</v>
      </c>
    </row>
    <row r="537" spans="2:11">
      <c r="B537" s="541">
        <v>4661</v>
      </c>
      <c r="C537" s="542" t="s">
        <v>1017</v>
      </c>
      <c r="D537" s="543"/>
      <c r="E537" s="543"/>
      <c r="F537" s="544">
        <f>+D537+E537</f>
        <v>0</v>
      </c>
      <c r="G537" s="543"/>
      <c r="H537" s="543"/>
      <c r="I537" s="544">
        <f>+G537+H537+J537</f>
        <v>0</v>
      </c>
      <c r="J537" s="543"/>
      <c r="K537" s="539">
        <f t="shared" si="261"/>
        <v>0</v>
      </c>
    </row>
    <row r="538" spans="2:11">
      <c r="B538" s="536">
        <v>4700</v>
      </c>
      <c r="C538" s="548" t="s">
        <v>51</v>
      </c>
      <c r="D538" s="538">
        <f>D539</f>
        <v>0</v>
      </c>
      <c r="E538" s="538">
        <f t="shared" ref="E538:J539" si="263">+E539</f>
        <v>0</v>
      </c>
      <c r="F538" s="538">
        <f t="shared" si="263"/>
        <v>0</v>
      </c>
      <c r="G538" s="538">
        <f t="shared" si="263"/>
        <v>0</v>
      </c>
      <c r="H538" s="538">
        <f t="shared" si="263"/>
        <v>0</v>
      </c>
      <c r="I538" s="538">
        <f t="shared" si="263"/>
        <v>0</v>
      </c>
      <c r="J538" s="538">
        <f t="shared" si="263"/>
        <v>0</v>
      </c>
      <c r="K538" s="539">
        <f>F538-I538</f>
        <v>0</v>
      </c>
    </row>
    <row r="539" spans="2:11">
      <c r="B539" s="536">
        <v>4710</v>
      </c>
      <c r="C539" s="540" t="s">
        <v>1018</v>
      </c>
      <c r="D539" s="538">
        <f>D540</f>
        <v>0</v>
      </c>
      <c r="E539" s="538">
        <f t="shared" si="263"/>
        <v>0</v>
      </c>
      <c r="F539" s="538">
        <f t="shared" si="263"/>
        <v>0</v>
      </c>
      <c r="G539" s="538">
        <f t="shared" si="263"/>
        <v>0</v>
      </c>
      <c r="H539" s="538">
        <f t="shared" si="263"/>
        <v>0</v>
      </c>
      <c r="I539" s="538">
        <f t="shared" si="263"/>
        <v>0</v>
      </c>
      <c r="J539" s="538">
        <f t="shared" si="263"/>
        <v>0</v>
      </c>
      <c r="K539" s="539">
        <f t="shared" si="261"/>
        <v>0</v>
      </c>
    </row>
    <row r="540" spans="2:11">
      <c r="B540" s="541">
        <v>4711</v>
      </c>
      <c r="C540" s="542" t="s">
        <v>1018</v>
      </c>
      <c r="D540" s="543"/>
      <c r="E540" s="543"/>
      <c r="F540" s="544">
        <f>+D540+E540</f>
        <v>0</v>
      </c>
      <c r="G540" s="547"/>
      <c r="H540" s="543"/>
      <c r="I540" s="544">
        <f>+G540+H540+J540</f>
        <v>0</v>
      </c>
      <c r="J540" s="543"/>
      <c r="K540" s="539">
        <f t="shared" si="261"/>
        <v>0</v>
      </c>
    </row>
    <row r="541" spans="2:11">
      <c r="B541" s="536">
        <v>4800</v>
      </c>
      <c r="C541" s="548" t="s">
        <v>52</v>
      </c>
      <c r="D541" s="538">
        <f t="shared" ref="D541:I541" si="264">D542+D544+D547+D551+D549</f>
        <v>0</v>
      </c>
      <c r="E541" s="538">
        <f t="shared" si="264"/>
        <v>0</v>
      </c>
      <c r="F541" s="538">
        <f t="shared" si="264"/>
        <v>0</v>
      </c>
      <c r="G541" s="538">
        <f t="shared" si="264"/>
        <v>0</v>
      </c>
      <c r="H541" s="538">
        <f t="shared" si="264"/>
        <v>0</v>
      </c>
      <c r="I541" s="538">
        <f t="shared" si="264"/>
        <v>0</v>
      </c>
      <c r="J541" s="538">
        <f>+J542+J544+J547+J549+J551</f>
        <v>0</v>
      </c>
      <c r="K541" s="539">
        <f>F541-I541</f>
        <v>0</v>
      </c>
    </row>
    <row r="542" spans="2:11">
      <c r="B542" s="536">
        <v>4810</v>
      </c>
      <c r="C542" s="540" t="s">
        <v>1019</v>
      </c>
      <c r="D542" s="538">
        <f>D543</f>
        <v>0</v>
      </c>
      <c r="E542" s="538">
        <f t="shared" ref="E542:J542" si="265">+E543</f>
        <v>0</v>
      </c>
      <c r="F542" s="538">
        <f t="shared" si="265"/>
        <v>0</v>
      </c>
      <c r="G542" s="538">
        <f t="shared" si="265"/>
        <v>0</v>
      </c>
      <c r="H542" s="538">
        <f t="shared" si="265"/>
        <v>0</v>
      </c>
      <c r="I542" s="538">
        <f t="shared" si="265"/>
        <v>0</v>
      </c>
      <c r="J542" s="538">
        <f t="shared" si="265"/>
        <v>0</v>
      </c>
      <c r="K542" s="539">
        <f>F542-I542</f>
        <v>0</v>
      </c>
    </row>
    <row r="543" spans="2:11">
      <c r="B543" s="541">
        <v>4811</v>
      </c>
      <c r="C543" s="542" t="s">
        <v>1019</v>
      </c>
      <c r="D543" s="543"/>
      <c r="E543" s="543"/>
      <c r="F543" s="544">
        <f>+D543+E543</f>
        <v>0</v>
      </c>
      <c r="G543" s="543"/>
      <c r="H543" s="543"/>
      <c r="I543" s="544">
        <f>+G543+H543+J543</f>
        <v>0</v>
      </c>
      <c r="J543" s="543"/>
      <c r="K543" s="560">
        <f t="shared" si="261"/>
        <v>0</v>
      </c>
    </row>
    <row r="544" spans="2:11">
      <c r="B544" s="536">
        <v>4820</v>
      </c>
      <c r="C544" s="540" t="s">
        <v>1020</v>
      </c>
      <c r="D544" s="538">
        <f t="shared" ref="D544:I544" si="266">D545+D546</f>
        <v>0</v>
      </c>
      <c r="E544" s="538">
        <f t="shared" si="266"/>
        <v>0</v>
      </c>
      <c r="F544" s="538">
        <f t="shared" si="266"/>
        <v>0</v>
      </c>
      <c r="G544" s="538">
        <f t="shared" si="266"/>
        <v>0</v>
      </c>
      <c r="H544" s="538">
        <f t="shared" si="266"/>
        <v>0</v>
      </c>
      <c r="I544" s="538">
        <f t="shared" si="266"/>
        <v>0</v>
      </c>
      <c r="J544" s="538">
        <f>J546+J545</f>
        <v>0</v>
      </c>
      <c r="K544" s="539">
        <f>F544-I544</f>
        <v>0</v>
      </c>
    </row>
    <row r="545" spans="2:11">
      <c r="B545" s="541">
        <v>4821</v>
      </c>
      <c r="C545" s="542" t="s">
        <v>1020</v>
      </c>
      <c r="D545" s="543"/>
      <c r="E545" s="543"/>
      <c r="F545" s="544">
        <f>+D545+E545</f>
        <v>0</v>
      </c>
      <c r="G545" s="543"/>
      <c r="H545" s="543"/>
      <c r="I545" s="544">
        <f>+G545+H545+J545</f>
        <v>0</v>
      </c>
      <c r="J545" s="543"/>
      <c r="K545" s="560">
        <f t="shared" si="261"/>
        <v>0</v>
      </c>
    </row>
    <row r="546" spans="2:11">
      <c r="B546" s="541">
        <v>4822</v>
      </c>
      <c r="C546" s="542" t="s">
        <v>1021</v>
      </c>
      <c r="D546" s="543"/>
      <c r="E546" s="543"/>
      <c r="F546" s="544">
        <f>+D546+E546</f>
        <v>0</v>
      </c>
      <c r="G546" s="543"/>
      <c r="H546" s="543"/>
      <c r="I546" s="544">
        <f>+G546+H546+J546</f>
        <v>0</v>
      </c>
      <c r="J546" s="543"/>
      <c r="K546" s="560">
        <f t="shared" si="261"/>
        <v>0</v>
      </c>
    </row>
    <row r="547" spans="2:11">
      <c r="B547" s="536">
        <v>4830</v>
      </c>
      <c r="C547" s="540" t="s">
        <v>1022</v>
      </c>
      <c r="D547" s="538">
        <f t="shared" ref="D547:J547" si="267">D548</f>
        <v>0</v>
      </c>
      <c r="E547" s="538">
        <f t="shared" si="267"/>
        <v>0</v>
      </c>
      <c r="F547" s="538">
        <f t="shared" si="267"/>
        <v>0</v>
      </c>
      <c r="G547" s="538">
        <f t="shared" si="267"/>
        <v>0</v>
      </c>
      <c r="H547" s="538">
        <f t="shared" si="267"/>
        <v>0</v>
      </c>
      <c r="I547" s="538">
        <f t="shared" si="267"/>
        <v>0</v>
      </c>
      <c r="J547" s="538">
        <f t="shared" si="267"/>
        <v>0</v>
      </c>
      <c r="K547" s="539">
        <f t="shared" si="261"/>
        <v>0</v>
      </c>
    </row>
    <row r="548" spans="2:11">
      <c r="B548" s="541">
        <v>4831</v>
      </c>
      <c r="C548" s="542" t="s">
        <v>1022</v>
      </c>
      <c r="D548" s="543"/>
      <c r="E548" s="543"/>
      <c r="F548" s="544">
        <f>+D548+E548</f>
        <v>0</v>
      </c>
      <c r="G548" s="543"/>
      <c r="H548" s="543"/>
      <c r="I548" s="544">
        <f>+G548+H548+J548</f>
        <v>0</v>
      </c>
      <c r="J548" s="543"/>
      <c r="K548" s="560">
        <f t="shared" si="261"/>
        <v>0</v>
      </c>
    </row>
    <row r="549" spans="2:11">
      <c r="B549" s="536">
        <v>4840</v>
      </c>
      <c r="C549" s="540" t="s">
        <v>1023</v>
      </c>
      <c r="D549" s="538">
        <f t="shared" ref="D549:J549" si="268">D550</f>
        <v>0</v>
      </c>
      <c r="E549" s="538">
        <f t="shared" si="268"/>
        <v>0</v>
      </c>
      <c r="F549" s="538">
        <f t="shared" si="268"/>
        <v>0</v>
      </c>
      <c r="G549" s="538">
        <f t="shared" si="268"/>
        <v>0</v>
      </c>
      <c r="H549" s="538">
        <f t="shared" si="268"/>
        <v>0</v>
      </c>
      <c r="I549" s="538">
        <f t="shared" si="268"/>
        <v>0</v>
      </c>
      <c r="J549" s="538">
        <f t="shared" si="268"/>
        <v>0</v>
      </c>
      <c r="K549" s="539">
        <f t="shared" si="261"/>
        <v>0</v>
      </c>
    </row>
    <row r="550" spans="2:11">
      <c r="B550" s="541">
        <v>4841</v>
      </c>
      <c r="C550" s="542" t="s">
        <v>1024</v>
      </c>
      <c r="D550" s="543"/>
      <c r="E550" s="543"/>
      <c r="F550" s="544">
        <f>+D550+E550</f>
        <v>0</v>
      </c>
      <c r="G550" s="543"/>
      <c r="H550" s="543"/>
      <c r="I550" s="544">
        <f>+G550+H550+J550</f>
        <v>0</v>
      </c>
      <c r="J550" s="543"/>
      <c r="K550" s="560">
        <f t="shared" si="261"/>
        <v>0</v>
      </c>
    </row>
    <row r="551" spans="2:11">
      <c r="B551" s="536">
        <v>4850</v>
      </c>
      <c r="C551" s="540" t="s">
        <v>1025</v>
      </c>
      <c r="D551" s="538">
        <f>D552</f>
        <v>0</v>
      </c>
      <c r="E551" s="538">
        <f t="shared" ref="E551:J551" si="269">+E552</f>
        <v>0</v>
      </c>
      <c r="F551" s="538">
        <f t="shared" si="269"/>
        <v>0</v>
      </c>
      <c r="G551" s="538">
        <f t="shared" si="269"/>
        <v>0</v>
      </c>
      <c r="H551" s="538">
        <f t="shared" si="269"/>
        <v>0</v>
      </c>
      <c r="I551" s="538">
        <f t="shared" si="269"/>
        <v>0</v>
      </c>
      <c r="J551" s="538">
        <f t="shared" si="269"/>
        <v>0</v>
      </c>
      <c r="K551" s="539">
        <f t="shared" si="261"/>
        <v>0</v>
      </c>
    </row>
    <row r="552" spans="2:11">
      <c r="B552" s="541">
        <v>4851</v>
      </c>
      <c r="C552" s="542" t="s">
        <v>1025</v>
      </c>
      <c r="D552" s="543"/>
      <c r="E552" s="543"/>
      <c r="F552" s="544">
        <f>+D552+E552</f>
        <v>0</v>
      </c>
      <c r="G552" s="543"/>
      <c r="H552" s="543"/>
      <c r="I552" s="544">
        <f>+G552+H552+J552</f>
        <v>0</v>
      </c>
      <c r="J552" s="543"/>
      <c r="K552" s="560">
        <f>F553-I553</f>
        <v>0</v>
      </c>
    </row>
    <row r="553" spans="2:11">
      <c r="B553" s="536">
        <v>4900</v>
      </c>
      <c r="C553" s="548" t="s">
        <v>53</v>
      </c>
      <c r="D553" s="538">
        <f>D554+D556+D558</f>
        <v>0</v>
      </c>
      <c r="E553" s="538">
        <f t="shared" ref="E553:J553" si="270">+E554+E556+E558</f>
        <v>0</v>
      </c>
      <c r="F553" s="538">
        <f t="shared" si="270"/>
        <v>0</v>
      </c>
      <c r="G553" s="538">
        <f t="shared" si="270"/>
        <v>0</v>
      </c>
      <c r="H553" s="538">
        <f t="shared" si="270"/>
        <v>0</v>
      </c>
      <c r="I553" s="538">
        <f t="shared" si="270"/>
        <v>0</v>
      </c>
      <c r="J553" s="538">
        <f t="shared" si="270"/>
        <v>0</v>
      </c>
      <c r="K553" s="539">
        <f>F554-I554</f>
        <v>0</v>
      </c>
    </row>
    <row r="554" spans="2:11">
      <c r="B554" s="536">
        <v>4910</v>
      </c>
      <c r="C554" s="540" t="s">
        <v>1026</v>
      </c>
      <c r="D554" s="538">
        <f t="shared" ref="D554:J554" si="271">D555</f>
        <v>0</v>
      </c>
      <c r="E554" s="538">
        <f t="shared" si="271"/>
        <v>0</v>
      </c>
      <c r="F554" s="538">
        <f t="shared" si="271"/>
        <v>0</v>
      </c>
      <c r="G554" s="538">
        <f t="shared" si="271"/>
        <v>0</v>
      </c>
      <c r="H554" s="538">
        <f t="shared" si="271"/>
        <v>0</v>
      </c>
      <c r="I554" s="538">
        <f t="shared" si="271"/>
        <v>0</v>
      </c>
      <c r="J554" s="538">
        <f t="shared" si="271"/>
        <v>0</v>
      </c>
      <c r="K554" s="539">
        <f t="shared" si="261"/>
        <v>0</v>
      </c>
    </row>
    <row r="555" spans="2:11">
      <c r="B555" s="541">
        <v>4911</v>
      </c>
      <c r="C555" s="542" t="s">
        <v>1026</v>
      </c>
      <c r="D555" s="543"/>
      <c r="E555" s="543"/>
      <c r="F555" s="544">
        <f>+D555+E555</f>
        <v>0</v>
      </c>
      <c r="G555" s="543"/>
      <c r="H555" s="543"/>
      <c r="I555" s="544">
        <f>+G555+H555+J555</f>
        <v>0</v>
      </c>
      <c r="J555" s="543"/>
      <c r="K555" s="560">
        <f t="shared" si="261"/>
        <v>0</v>
      </c>
    </row>
    <row r="556" spans="2:11">
      <c r="B556" s="536">
        <v>4920</v>
      </c>
      <c r="C556" s="540" t="s">
        <v>1027</v>
      </c>
      <c r="D556" s="538">
        <f t="shared" ref="D556:J556" si="272">D557</f>
        <v>0</v>
      </c>
      <c r="E556" s="538">
        <f t="shared" si="272"/>
        <v>0</v>
      </c>
      <c r="F556" s="538">
        <f t="shared" si="272"/>
        <v>0</v>
      </c>
      <c r="G556" s="538">
        <f t="shared" si="272"/>
        <v>0</v>
      </c>
      <c r="H556" s="538">
        <f t="shared" si="272"/>
        <v>0</v>
      </c>
      <c r="I556" s="538">
        <f t="shared" si="272"/>
        <v>0</v>
      </c>
      <c r="J556" s="538">
        <f t="shared" si="272"/>
        <v>0</v>
      </c>
      <c r="K556" s="539">
        <f t="shared" si="261"/>
        <v>0</v>
      </c>
    </row>
    <row r="557" spans="2:11">
      <c r="B557" s="541">
        <v>4921</v>
      </c>
      <c r="C557" s="542" t="s">
        <v>1027</v>
      </c>
      <c r="D557" s="543"/>
      <c r="E557" s="543"/>
      <c r="F557" s="544">
        <f>+D557+E557</f>
        <v>0</v>
      </c>
      <c r="G557" s="543"/>
      <c r="H557" s="543"/>
      <c r="I557" s="544">
        <f>+G557+H557+J557</f>
        <v>0</v>
      </c>
      <c r="J557" s="543"/>
      <c r="K557" s="560">
        <f t="shared" si="261"/>
        <v>0</v>
      </c>
    </row>
    <row r="558" spans="2:11">
      <c r="B558" s="536">
        <v>4930</v>
      </c>
      <c r="C558" s="540" t="s">
        <v>1028</v>
      </c>
      <c r="D558" s="538">
        <f>D559</f>
        <v>0</v>
      </c>
      <c r="E558" s="538">
        <f t="shared" ref="E558:J558" si="273">+E559</f>
        <v>0</v>
      </c>
      <c r="F558" s="538">
        <f t="shared" si="273"/>
        <v>0</v>
      </c>
      <c r="G558" s="538">
        <f t="shared" si="273"/>
        <v>0</v>
      </c>
      <c r="H558" s="538">
        <f t="shared" si="273"/>
        <v>0</v>
      </c>
      <c r="I558" s="538">
        <f t="shared" si="273"/>
        <v>0</v>
      </c>
      <c r="J558" s="538">
        <f t="shared" si="273"/>
        <v>0</v>
      </c>
      <c r="K558" s="539">
        <f t="shared" si="261"/>
        <v>0</v>
      </c>
    </row>
    <row r="559" spans="2:11">
      <c r="B559" s="541">
        <v>4931</v>
      </c>
      <c r="C559" s="542" t="s">
        <v>1028</v>
      </c>
      <c r="D559" s="543"/>
      <c r="E559" s="543"/>
      <c r="F559" s="544">
        <f>+D559+E559</f>
        <v>0</v>
      </c>
      <c r="G559" s="543"/>
      <c r="H559" s="543"/>
      <c r="I559" s="544">
        <f>+G559+H559+J559</f>
        <v>0</v>
      </c>
      <c r="J559" s="543"/>
      <c r="K559" s="560">
        <f t="shared" si="261"/>
        <v>0</v>
      </c>
    </row>
    <row r="560" spans="2:11">
      <c r="B560" s="536" t="s">
        <v>709</v>
      </c>
      <c r="C560" s="561"/>
      <c r="D560" s="538">
        <f t="shared" ref="D560:J560" si="274">D436+D455+D466+D490+D517+D525+D538+D541+D553</f>
        <v>0</v>
      </c>
      <c r="E560" s="538">
        <f t="shared" si="274"/>
        <v>0</v>
      </c>
      <c r="F560" s="538">
        <f t="shared" si="274"/>
        <v>0</v>
      </c>
      <c r="G560" s="538">
        <f t="shared" si="274"/>
        <v>0</v>
      </c>
      <c r="H560" s="538">
        <f t="shared" si="274"/>
        <v>0</v>
      </c>
      <c r="I560" s="538">
        <f t="shared" si="274"/>
        <v>0</v>
      </c>
      <c r="J560" s="538">
        <f t="shared" si="274"/>
        <v>0</v>
      </c>
      <c r="K560" s="539">
        <f t="shared" si="261"/>
        <v>0</v>
      </c>
    </row>
    <row r="561" spans="2:11">
      <c r="B561" s="536">
        <v>5000</v>
      </c>
      <c r="C561" s="548" t="s">
        <v>1029</v>
      </c>
      <c r="D561" s="538">
        <f>+D562+D579+D588+D593+D607+D610+D630+D649+D660</f>
        <v>0</v>
      </c>
      <c r="E561" s="538">
        <f t="shared" ref="E561:J561" si="275">+E562+E579+E588+E593+E607+E610+E630+E649+E660</f>
        <v>0</v>
      </c>
      <c r="F561" s="538">
        <f t="shared" si="275"/>
        <v>0</v>
      </c>
      <c r="G561" s="538">
        <f t="shared" si="275"/>
        <v>0</v>
      </c>
      <c r="H561" s="538">
        <f t="shared" si="275"/>
        <v>0</v>
      </c>
      <c r="I561" s="538">
        <f t="shared" si="275"/>
        <v>0</v>
      </c>
      <c r="J561" s="538">
        <f t="shared" si="275"/>
        <v>0</v>
      </c>
      <c r="K561" s="539">
        <f t="shared" si="261"/>
        <v>0</v>
      </c>
    </row>
    <row r="562" spans="2:11">
      <c r="B562" s="536">
        <v>5100</v>
      </c>
      <c r="C562" s="556" t="s">
        <v>293</v>
      </c>
      <c r="D562" s="538">
        <f t="shared" ref="D562:J562" si="276">D563+D566+D568+D572+D574+D576</f>
        <v>0</v>
      </c>
      <c r="E562" s="538">
        <f t="shared" si="276"/>
        <v>0</v>
      </c>
      <c r="F562" s="538">
        <f t="shared" si="276"/>
        <v>0</v>
      </c>
      <c r="G562" s="538">
        <f t="shared" si="276"/>
        <v>0</v>
      </c>
      <c r="H562" s="538">
        <f t="shared" si="276"/>
        <v>0</v>
      </c>
      <c r="I562" s="538">
        <f t="shared" si="276"/>
        <v>0</v>
      </c>
      <c r="J562" s="538">
        <f t="shared" si="276"/>
        <v>0</v>
      </c>
      <c r="K562" s="539">
        <f t="shared" si="261"/>
        <v>0</v>
      </c>
    </row>
    <row r="563" spans="2:11">
      <c r="B563" s="536">
        <v>5110</v>
      </c>
      <c r="C563" s="540" t="s">
        <v>1030</v>
      </c>
      <c r="D563" s="538">
        <f t="shared" ref="D563:J563" si="277">D564+D565</f>
        <v>0</v>
      </c>
      <c r="E563" s="538">
        <f t="shared" si="277"/>
        <v>0</v>
      </c>
      <c r="F563" s="538">
        <f t="shared" si="277"/>
        <v>0</v>
      </c>
      <c r="G563" s="538">
        <f t="shared" si="277"/>
        <v>0</v>
      </c>
      <c r="H563" s="538">
        <f t="shared" si="277"/>
        <v>0</v>
      </c>
      <c r="I563" s="538">
        <f t="shared" si="277"/>
        <v>0</v>
      </c>
      <c r="J563" s="538">
        <f t="shared" si="277"/>
        <v>0</v>
      </c>
      <c r="K563" s="539">
        <f t="shared" si="261"/>
        <v>0</v>
      </c>
    </row>
    <row r="564" spans="2:11">
      <c r="B564" s="541">
        <v>5111</v>
      </c>
      <c r="C564" s="542" t="s">
        <v>1031</v>
      </c>
      <c r="D564" s="543"/>
      <c r="E564" s="543"/>
      <c r="F564" s="544">
        <f>+D564+E564</f>
        <v>0</v>
      </c>
      <c r="G564" s="543"/>
      <c r="H564" s="543"/>
      <c r="I564" s="544">
        <f>+G564+H564+J564</f>
        <v>0</v>
      </c>
      <c r="J564" s="543"/>
      <c r="K564" s="560">
        <f t="shared" si="261"/>
        <v>0</v>
      </c>
    </row>
    <row r="565" spans="2:11">
      <c r="B565" s="541">
        <v>5112</v>
      </c>
      <c r="C565" s="542" t="s">
        <v>1032</v>
      </c>
      <c r="D565" s="543"/>
      <c r="E565" s="543"/>
      <c r="F565" s="544">
        <f>+D565+E565</f>
        <v>0</v>
      </c>
      <c r="G565" s="543"/>
      <c r="H565" s="543"/>
      <c r="I565" s="544">
        <f>+G565+H565+J565</f>
        <v>0</v>
      </c>
      <c r="J565" s="543"/>
      <c r="K565" s="560">
        <f t="shared" si="261"/>
        <v>0</v>
      </c>
    </row>
    <row r="566" spans="2:11">
      <c r="B566" s="536">
        <v>5120</v>
      </c>
      <c r="C566" s="540" t="s">
        <v>1033</v>
      </c>
      <c r="D566" s="538">
        <f t="shared" ref="D566:J566" si="278">D567</f>
        <v>0</v>
      </c>
      <c r="E566" s="538">
        <f t="shared" si="278"/>
        <v>0</v>
      </c>
      <c r="F566" s="538">
        <f t="shared" si="278"/>
        <v>0</v>
      </c>
      <c r="G566" s="538">
        <f t="shared" si="278"/>
        <v>0</v>
      </c>
      <c r="H566" s="538">
        <f t="shared" si="278"/>
        <v>0</v>
      </c>
      <c r="I566" s="538">
        <f t="shared" si="278"/>
        <v>0</v>
      </c>
      <c r="J566" s="538">
        <f t="shared" si="278"/>
        <v>0</v>
      </c>
      <c r="K566" s="539">
        <f t="shared" si="261"/>
        <v>0</v>
      </c>
    </row>
    <row r="567" spans="2:11">
      <c r="B567" s="541">
        <v>5121</v>
      </c>
      <c r="C567" s="542" t="s">
        <v>1033</v>
      </c>
      <c r="D567" s="543"/>
      <c r="E567" s="543"/>
      <c r="F567" s="544">
        <f>+D567+E567</f>
        <v>0</v>
      </c>
      <c r="G567" s="543"/>
      <c r="H567" s="543"/>
      <c r="I567" s="544">
        <f>+G567+H567+J567</f>
        <v>0</v>
      </c>
      <c r="J567" s="543"/>
      <c r="K567" s="560">
        <f t="shared" si="261"/>
        <v>0</v>
      </c>
    </row>
    <row r="568" spans="2:11">
      <c r="B568" s="536">
        <v>5130</v>
      </c>
      <c r="C568" s="540" t="s">
        <v>1034</v>
      </c>
      <c r="D568" s="538">
        <f t="shared" ref="D568:J568" si="279">D569+D570+D571</f>
        <v>0</v>
      </c>
      <c r="E568" s="538">
        <f t="shared" si="279"/>
        <v>0</v>
      </c>
      <c r="F568" s="538">
        <f t="shared" si="279"/>
        <v>0</v>
      </c>
      <c r="G568" s="538">
        <f t="shared" si="279"/>
        <v>0</v>
      </c>
      <c r="H568" s="538">
        <f t="shared" si="279"/>
        <v>0</v>
      </c>
      <c r="I568" s="538">
        <f t="shared" si="279"/>
        <v>0</v>
      </c>
      <c r="J568" s="538">
        <f t="shared" si="279"/>
        <v>0</v>
      </c>
      <c r="K568" s="539">
        <f t="shared" si="261"/>
        <v>0</v>
      </c>
    </row>
    <row r="569" spans="2:11">
      <c r="B569" s="541">
        <v>5131</v>
      </c>
      <c r="C569" s="542" t="s">
        <v>1035</v>
      </c>
      <c r="D569" s="543"/>
      <c r="E569" s="543"/>
      <c r="F569" s="544">
        <f>+D569+E569</f>
        <v>0</v>
      </c>
      <c r="G569" s="543"/>
      <c r="H569" s="543"/>
      <c r="I569" s="544">
        <f>+G569+H569+J569</f>
        <v>0</v>
      </c>
      <c r="J569" s="543"/>
      <c r="K569" s="560">
        <f t="shared" si="261"/>
        <v>0</v>
      </c>
    </row>
    <row r="570" spans="2:11">
      <c r="B570" s="541">
        <v>5132</v>
      </c>
      <c r="C570" s="542" t="s">
        <v>1036</v>
      </c>
      <c r="D570" s="543"/>
      <c r="E570" s="543"/>
      <c r="F570" s="544">
        <f>+D570+E570</f>
        <v>0</v>
      </c>
      <c r="G570" s="543"/>
      <c r="H570" s="543"/>
      <c r="I570" s="544">
        <f>+G570+H570+J570</f>
        <v>0</v>
      </c>
      <c r="J570" s="543"/>
      <c r="K570" s="560">
        <f t="shared" si="261"/>
        <v>0</v>
      </c>
    </row>
    <row r="571" spans="2:11">
      <c r="B571" s="541">
        <v>5133</v>
      </c>
      <c r="C571" s="542" t="s">
        <v>1037</v>
      </c>
      <c r="D571" s="543"/>
      <c r="E571" s="543"/>
      <c r="F571" s="544">
        <f>+D571+E571</f>
        <v>0</v>
      </c>
      <c r="G571" s="543"/>
      <c r="H571" s="543"/>
      <c r="I571" s="544">
        <f>+G571+H571+J571</f>
        <v>0</v>
      </c>
      <c r="J571" s="543"/>
      <c r="K571" s="560">
        <f t="shared" si="261"/>
        <v>0</v>
      </c>
    </row>
    <row r="572" spans="2:11">
      <c r="B572" s="536">
        <v>5140</v>
      </c>
      <c r="C572" s="540" t="s">
        <v>1038</v>
      </c>
      <c r="D572" s="538">
        <f t="shared" ref="D572:J572" si="280">D573</f>
        <v>0</v>
      </c>
      <c r="E572" s="538">
        <f t="shared" si="280"/>
        <v>0</v>
      </c>
      <c r="F572" s="538">
        <f t="shared" si="280"/>
        <v>0</v>
      </c>
      <c r="G572" s="538">
        <f t="shared" si="280"/>
        <v>0</v>
      </c>
      <c r="H572" s="538">
        <f t="shared" si="280"/>
        <v>0</v>
      </c>
      <c r="I572" s="538">
        <f t="shared" si="280"/>
        <v>0</v>
      </c>
      <c r="J572" s="538">
        <f t="shared" si="280"/>
        <v>0</v>
      </c>
      <c r="K572" s="539">
        <f t="shared" si="261"/>
        <v>0</v>
      </c>
    </row>
    <row r="573" spans="2:11">
      <c r="B573" s="541">
        <v>5141</v>
      </c>
      <c r="C573" s="542" t="s">
        <v>1038</v>
      </c>
      <c r="D573" s="562"/>
      <c r="E573" s="562"/>
      <c r="F573" s="544">
        <f t="shared" ref="F573:F578" si="281">+D573+E573</f>
        <v>0</v>
      </c>
      <c r="G573" s="543"/>
      <c r="H573" s="543"/>
      <c r="I573" s="544">
        <f>+G573+H573+J573</f>
        <v>0</v>
      </c>
      <c r="J573" s="543"/>
      <c r="K573" s="560">
        <f t="shared" si="261"/>
        <v>0</v>
      </c>
    </row>
    <row r="574" spans="2:11">
      <c r="B574" s="536">
        <v>5150</v>
      </c>
      <c r="C574" s="540" t="s">
        <v>1039</v>
      </c>
      <c r="D574" s="538">
        <f t="shared" ref="D574:J574" si="282">D575</f>
        <v>0</v>
      </c>
      <c r="E574" s="538">
        <f t="shared" si="282"/>
        <v>0</v>
      </c>
      <c r="F574" s="538">
        <f t="shared" si="282"/>
        <v>0</v>
      </c>
      <c r="G574" s="538">
        <f t="shared" si="282"/>
        <v>0</v>
      </c>
      <c r="H574" s="538">
        <f t="shared" si="282"/>
        <v>0</v>
      </c>
      <c r="I574" s="538">
        <f t="shared" si="282"/>
        <v>0</v>
      </c>
      <c r="J574" s="538">
        <f t="shared" si="282"/>
        <v>0</v>
      </c>
      <c r="K574" s="539">
        <f t="shared" si="261"/>
        <v>0</v>
      </c>
    </row>
    <row r="575" spans="2:11">
      <c r="B575" s="541">
        <v>5151</v>
      </c>
      <c r="C575" s="542" t="s">
        <v>1040</v>
      </c>
      <c r="D575" s="543"/>
      <c r="E575" s="543"/>
      <c r="F575" s="544">
        <f t="shared" si="281"/>
        <v>0</v>
      </c>
      <c r="G575" s="543"/>
      <c r="H575" s="543"/>
      <c r="I575" s="544">
        <f>+G575+H575+J575</f>
        <v>0</v>
      </c>
      <c r="J575" s="543"/>
      <c r="K575" s="560">
        <f t="shared" si="261"/>
        <v>0</v>
      </c>
    </row>
    <row r="576" spans="2:11">
      <c r="B576" s="536">
        <v>5190</v>
      </c>
      <c r="C576" s="540" t="s">
        <v>1041</v>
      </c>
      <c r="D576" s="538">
        <f t="shared" ref="D576:J576" si="283">D577+D578</f>
        <v>0</v>
      </c>
      <c r="E576" s="538">
        <f t="shared" si="283"/>
        <v>0</v>
      </c>
      <c r="F576" s="538">
        <f t="shared" si="283"/>
        <v>0</v>
      </c>
      <c r="G576" s="538">
        <f t="shared" si="283"/>
        <v>0</v>
      </c>
      <c r="H576" s="538">
        <f t="shared" si="283"/>
        <v>0</v>
      </c>
      <c r="I576" s="538">
        <f t="shared" si="283"/>
        <v>0</v>
      </c>
      <c r="J576" s="538">
        <f t="shared" si="283"/>
        <v>0</v>
      </c>
      <c r="K576" s="539">
        <f t="shared" si="261"/>
        <v>0</v>
      </c>
    </row>
    <row r="577" spans="2:11">
      <c r="B577" s="541">
        <v>5191</v>
      </c>
      <c r="C577" s="542" t="s">
        <v>1042</v>
      </c>
      <c r="D577" s="543"/>
      <c r="E577" s="543"/>
      <c r="F577" s="544">
        <f t="shared" si="281"/>
        <v>0</v>
      </c>
      <c r="G577" s="543"/>
      <c r="H577" s="543"/>
      <c r="I577" s="544">
        <f>+G577+H577+J577</f>
        <v>0</v>
      </c>
      <c r="J577" s="543"/>
      <c r="K577" s="560">
        <f t="shared" si="261"/>
        <v>0</v>
      </c>
    </row>
    <row r="578" spans="2:11">
      <c r="B578" s="541">
        <v>5192</v>
      </c>
      <c r="C578" s="542" t="s">
        <v>1043</v>
      </c>
      <c r="D578" s="543"/>
      <c r="E578" s="543"/>
      <c r="F578" s="544">
        <f t="shared" si="281"/>
        <v>0</v>
      </c>
      <c r="G578" s="543"/>
      <c r="H578" s="543"/>
      <c r="I578" s="544">
        <f>+G578+H578+J578</f>
        <v>0</v>
      </c>
      <c r="J578" s="543"/>
      <c r="K578" s="560">
        <f t="shared" si="261"/>
        <v>0</v>
      </c>
    </row>
    <row r="579" spans="2:11">
      <c r="B579" s="536">
        <v>5200</v>
      </c>
      <c r="C579" s="548" t="s">
        <v>295</v>
      </c>
      <c r="D579" s="538">
        <f t="shared" ref="D579:J579" si="284">D580+D582+D584+D586</f>
        <v>0</v>
      </c>
      <c r="E579" s="538">
        <f t="shared" si="284"/>
        <v>0</v>
      </c>
      <c r="F579" s="538">
        <f t="shared" si="284"/>
        <v>0</v>
      </c>
      <c r="G579" s="538">
        <f t="shared" si="284"/>
        <v>0</v>
      </c>
      <c r="H579" s="538">
        <f t="shared" si="284"/>
        <v>0</v>
      </c>
      <c r="I579" s="538">
        <f t="shared" si="284"/>
        <v>0</v>
      </c>
      <c r="J579" s="538">
        <f t="shared" si="284"/>
        <v>0</v>
      </c>
      <c r="K579" s="539">
        <f t="shared" si="261"/>
        <v>0</v>
      </c>
    </row>
    <row r="580" spans="2:11">
      <c r="B580" s="536">
        <v>5210</v>
      </c>
      <c r="C580" s="540" t="s">
        <v>1044</v>
      </c>
      <c r="D580" s="538">
        <f t="shared" ref="D580:J580" si="285">D581</f>
        <v>0</v>
      </c>
      <c r="E580" s="538">
        <f t="shared" si="285"/>
        <v>0</v>
      </c>
      <c r="F580" s="538">
        <f t="shared" si="285"/>
        <v>0</v>
      </c>
      <c r="G580" s="538">
        <f t="shared" si="285"/>
        <v>0</v>
      </c>
      <c r="H580" s="538">
        <f t="shared" si="285"/>
        <v>0</v>
      </c>
      <c r="I580" s="538">
        <f t="shared" si="285"/>
        <v>0</v>
      </c>
      <c r="J580" s="538">
        <f t="shared" si="285"/>
        <v>0</v>
      </c>
      <c r="K580" s="539">
        <f t="shared" si="261"/>
        <v>0</v>
      </c>
    </row>
    <row r="581" spans="2:11">
      <c r="B581" s="541">
        <v>5211</v>
      </c>
      <c r="C581" s="542" t="s">
        <v>1044</v>
      </c>
      <c r="D581" s="543"/>
      <c r="E581" s="543"/>
      <c r="F581" s="544">
        <f t="shared" ref="F581:F587" si="286">+D581+E581</f>
        <v>0</v>
      </c>
      <c r="G581" s="543"/>
      <c r="H581" s="543"/>
      <c r="I581" s="544">
        <f>+G581+H581+J581</f>
        <v>0</v>
      </c>
      <c r="J581" s="543"/>
      <c r="K581" s="560">
        <f t="shared" si="261"/>
        <v>0</v>
      </c>
    </row>
    <row r="582" spans="2:11">
      <c r="B582" s="536">
        <v>5220</v>
      </c>
      <c r="C582" s="540" t="s">
        <v>1045</v>
      </c>
      <c r="D582" s="538">
        <f t="shared" ref="D582:J582" si="287">D583</f>
        <v>0</v>
      </c>
      <c r="E582" s="538">
        <f t="shared" si="287"/>
        <v>0</v>
      </c>
      <c r="F582" s="538">
        <f t="shared" si="287"/>
        <v>0</v>
      </c>
      <c r="G582" s="538">
        <f t="shared" si="287"/>
        <v>0</v>
      </c>
      <c r="H582" s="538">
        <f t="shared" si="287"/>
        <v>0</v>
      </c>
      <c r="I582" s="538">
        <f t="shared" si="287"/>
        <v>0</v>
      </c>
      <c r="J582" s="538">
        <f t="shared" si="287"/>
        <v>0</v>
      </c>
      <c r="K582" s="539">
        <f t="shared" si="261"/>
        <v>0</v>
      </c>
    </row>
    <row r="583" spans="2:11">
      <c r="B583" s="541">
        <v>5221</v>
      </c>
      <c r="C583" s="542" t="s">
        <v>1046</v>
      </c>
      <c r="D583" s="543"/>
      <c r="E583" s="543"/>
      <c r="F583" s="544">
        <f t="shared" si="286"/>
        <v>0</v>
      </c>
      <c r="G583" s="543"/>
      <c r="H583" s="543"/>
      <c r="I583" s="544">
        <f>+G583+H583+J583</f>
        <v>0</v>
      </c>
      <c r="J583" s="543"/>
      <c r="K583" s="560">
        <f t="shared" si="261"/>
        <v>0</v>
      </c>
    </row>
    <row r="584" spans="2:11">
      <c r="B584" s="536">
        <v>5230</v>
      </c>
      <c r="C584" s="540" t="s">
        <v>1047</v>
      </c>
      <c r="D584" s="538">
        <f t="shared" ref="D584:J584" si="288">D585</f>
        <v>0</v>
      </c>
      <c r="E584" s="538">
        <f t="shared" si="288"/>
        <v>0</v>
      </c>
      <c r="F584" s="538">
        <f t="shared" si="288"/>
        <v>0</v>
      </c>
      <c r="G584" s="538">
        <f t="shared" si="288"/>
        <v>0</v>
      </c>
      <c r="H584" s="538">
        <f t="shared" si="288"/>
        <v>0</v>
      </c>
      <c r="I584" s="538">
        <f t="shared" si="288"/>
        <v>0</v>
      </c>
      <c r="J584" s="538">
        <f t="shared" si="288"/>
        <v>0</v>
      </c>
      <c r="K584" s="539">
        <f t="shared" si="261"/>
        <v>0</v>
      </c>
    </row>
    <row r="585" spans="2:11">
      <c r="B585" s="541">
        <v>5231</v>
      </c>
      <c r="C585" s="542" t="s">
        <v>1048</v>
      </c>
      <c r="D585" s="543"/>
      <c r="E585" s="543"/>
      <c r="F585" s="544">
        <f t="shared" si="286"/>
        <v>0</v>
      </c>
      <c r="G585" s="543"/>
      <c r="H585" s="543"/>
      <c r="I585" s="544">
        <f>+G585+H585+J585</f>
        <v>0</v>
      </c>
      <c r="J585" s="543"/>
      <c r="K585" s="560">
        <f t="shared" si="261"/>
        <v>0</v>
      </c>
    </row>
    <row r="586" spans="2:11">
      <c r="B586" s="536">
        <v>5290</v>
      </c>
      <c r="C586" s="540" t="s">
        <v>1049</v>
      </c>
      <c r="D586" s="538">
        <f t="shared" ref="D586:J586" si="289">D587</f>
        <v>0</v>
      </c>
      <c r="E586" s="538">
        <f t="shared" si="289"/>
        <v>0</v>
      </c>
      <c r="F586" s="538">
        <f t="shared" si="289"/>
        <v>0</v>
      </c>
      <c r="G586" s="538">
        <f t="shared" si="289"/>
        <v>0</v>
      </c>
      <c r="H586" s="538">
        <f t="shared" si="289"/>
        <v>0</v>
      </c>
      <c r="I586" s="538">
        <f t="shared" si="289"/>
        <v>0</v>
      </c>
      <c r="J586" s="538">
        <f t="shared" si="289"/>
        <v>0</v>
      </c>
      <c r="K586" s="539">
        <f t="shared" si="261"/>
        <v>0</v>
      </c>
    </row>
    <row r="587" spans="2:11">
      <c r="B587" s="541">
        <v>5291</v>
      </c>
      <c r="C587" s="542" t="s">
        <v>1050</v>
      </c>
      <c r="D587" s="543"/>
      <c r="E587" s="543"/>
      <c r="F587" s="544">
        <f t="shared" si="286"/>
        <v>0</v>
      </c>
      <c r="G587" s="543"/>
      <c r="H587" s="543"/>
      <c r="I587" s="544">
        <f>+G587+H587+J587</f>
        <v>0</v>
      </c>
      <c r="J587" s="543"/>
      <c r="K587" s="560">
        <f t="shared" si="261"/>
        <v>0</v>
      </c>
    </row>
    <row r="588" spans="2:11">
      <c r="B588" s="536">
        <v>5300</v>
      </c>
      <c r="C588" s="548" t="s">
        <v>296</v>
      </c>
      <c r="D588" s="538">
        <f t="shared" ref="D588:J588" si="290">D589+D591</f>
        <v>0</v>
      </c>
      <c r="E588" s="538">
        <f t="shared" si="290"/>
        <v>0</v>
      </c>
      <c r="F588" s="538">
        <f t="shared" si="290"/>
        <v>0</v>
      </c>
      <c r="G588" s="538">
        <f t="shared" si="290"/>
        <v>0</v>
      </c>
      <c r="H588" s="538">
        <f t="shared" si="290"/>
        <v>0</v>
      </c>
      <c r="I588" s="538">
        <f t="shared" si="290"/>
        <v>0</v>
      </c>
      <c r="J588" s="538">
        <f t="shared" si="290"/>
        <v>0</v>
      </c>
      <c r="K588" s="539">
        <f t="shared" si="261"/>
        <v>0</v>
      </c>
    </row>
    <row r="589" spans="2:11">
      <c r="B589" s="536">
        <v>5310</v>
      </c>
      <c r="C589" s="540" t="s">
        <v>1051</v>
      </c>
      <c r="D589" s="538">
        <f t="shared" ref="D589:J589" si="291">D590</f>
        <v>0</v>
      </c>
      <c r="E589" s="538">
        <f t="shared" si="291"/>
        <v>0</v>
      </c>
      <c r="F589" s="538">
        <f t="shared" si="291"/>
        <v>0</v>
      </c>
      <c r="G589" s="538">
        <f t="shared" si="291"/>
        <v>0</v>
      </c>
      <c r="H589" s="538">
        <f t="shared" si="291"/>
        <v>0</v>
      </c>
      <c r="I589" s="538">
        <f t="shared" si="291"/>
        <v>0</v>
      </c>
      <c r="J589" s="538">
        <f t="shared" si="291"/>
        <v>0</v>
      </c>
      <c r="K589" s="539">
        <f t="shared" si="261"/>
        <v>0</v>
      </c>
    </row>
    <row r="590" spans="2:11">
      <c r="B590" s="541">
        <v>5311</v>
      </c>
      <c r="C590" s="542" t="s">
        <v>1051</v>
      </c>
      <c r="D590" s="543"/>
      <c r="E590" s="543"/>
      <c r="F590" s="544">
        <f>+D590+E590</f>
        <v>0</v>
      </c>
      <c r="G590" s="543"/>
      <c r="H590" s="543"/>
      <c r="I590" s="544">
        <f>+G590+H590+J590</f>
        <v>0</v>
      </c>
      <c r="J590" s="543"/>
      <c r="K590" s="560">
        <f t="shared" si="261"/>
        <v>0</v>
      </c>
    </row>
    <row r="591" spans="2:11">
      <c r="B591" s="536">
        <v>5320</v>
      </c>
      <c r="C591" s="540" t="s">
        <v>1052</v>
      </c>
      <c r="D591" s="538">
        <f t="shared" ref="D591:J591" si="292">D592</f>
        <v>0</v>
      </c>
      <c r="E591" s="538">
        <f t="shared" si="292"/>
        <v>0</v>
      </c>
      <c r="F591" s="538">
        <f t="shared" si="292"/>
        <v>0</v>
      </c>
      <c r="G591" s="538">
        <f t="shared" si="292"/>
        <v>0</v>
      </c>
      <c r="H591" s="538">
        <f t="shared" si="292"/>
        <v>0</v>
      </c>
      <c r="I591" s="538">
        <f t="shared" si="292"/>
        <v>0</v>
      </c>
      <c r="J591" s="538">
        <f t="shared" si="292"/>
        <v>0</v>
      </c>
      <c r="K591" s="539">
        <f t="shared" si="261"/>
        <v>0</v>
      </c>
    </row>
    <row r="592" spans="2:11">
      <c r="B592" s="541">
        <v>5321</v>
      </c>
      <c r="C592" s="542" t="s">
        <v>1052</v>
      </c>
      <c r="D592" s="543"/>
      <c r="E592" s="543"/>
      <c r="F592" s="544">
        <f>+D592+E592</f>
        <v>0</v>
      </c>
      <c r="G592" s="543"/>
      <c r="H592" s="543"/>
      <c r="I592" s="544">
        <f>+G592+H592+J592</f>
        <v>0</v>
      </c>
      <c r="J592" s="543"/>
      <c r="K592" s="560">
        <f t="shared" si="261"/>
        <v>0</v>
      </c>
    </row>
    <row r="593" spans="2:11">
      <c r="B593" s="536">
        <v>5400</v>
      </c>
      <c r="C593" s="556" t="s">
        <v>298</v>
      </c>
      <c r="D593" s="538">
        <f t="shared" ref="D593:J593" si="293">D594+D597+D599+D601+D603+D605</f>
        <v>0</v>
      </c>
      <c r="E593" s="538">
        <f t="shared" si="293"/>
        <v>0</v>
      </c>
      <c r="F593" s="538">
        <f t="shared" si="293"/>
        <v>0</v>
      </c>
      <c r="G593" s="538">
        <f t="shared" si="293"/>
        <v>0</v>
      </c>
      <c r="H593" s="538">
        <f t="shared" si="293"/>
        <v>0</v>
      </c>
      <c r="I593" s="538">
        <f t="shared" si="293"/>
        <v>0</v>
      </c>
      <c r="J593" s="538">
        <f t="shared" si="293"/>
        <v>0</v>
      </c>
      <c r="K593" s="539">
        <f t="shared" si="261"/>
        <v>0</v>
      </c>
    </row>
    <row r="594" spans="2:11">
      <c r="B594" s="536">
        <v>5410</v>
      </c>
      <c r="C594" s="540" t="s">
        <v>1053</v>
      </c>
      <c r="D594" s="538">
        <f t="shared" ref="D594:J594" si="294">D595+D596</f>
        <v>0</v>
      </c>
      <c r="E594" s="538">
        <f t="shared" si="294"/>
        <v>0</v>
      </c>
      <c r="F594" s="538">
        <f t="shared" si="294"/>
        <v>0</v>
      </c>
      <c r="G594" s="538">
        <f t="shared" si="294"/>
        <v>0</v>
      </c>
      <c r="H594" s="538">
        <f t="shared" si="294"/>
        <v>0</v>
      </c>
      <c r="I594" s="538">
        <f t="shared" si="294"/>
        <v>0</v>
      </c>
      <c r="J594" s="538">
        <f t="shared" si="294"/>
        <v>0</v>
      </c>
      <c r="K594" s="539">
        <f t="shared" si="261"/>
        <v>0</v>
      </c>
    </row>
    <row r="595" spans="2:11">
      <c r="B595" s="541">
        <v>5411</v>
      </c>
      <c r="C595" s="542" t="s">
        <v>1054</v>
      </c>
      <c r="D595" s="543"/>
      <c r="E595" s="543"/>
      <c r="F595" s="544">
        <f>+D595+E595</f>
        <v>0</v>
      </c>
      <c r="G595" s="543"/>
      <c r="H595" s="543"/>
      <c r="I595" s="544">
        <f>+G595+H595+J595</f>
        <v>0</v>
      </c>
      <c r="J595" s="543"/>
      <c r="K595" s="560">
        <f t="shared" si="261"/>
        <v>0</v>
      </c>
    </row>
    <row r="596" spans="2:11">
      <c r="B596" s="541">
        <v>5412</v>
      </c>
      <c r="C596" s="542" t="s">
        <v>1055</v>
      </c>
      <c r="D596" s="543"/>
      <c r="E596" s="543"/>
      <c r="F596" s="544">
        <f>+D596+E596</f>
        <v>0</v>
      </c>
      <c r="G596" s="543"/>
      <c r="H596" s="543"/>
      <c r="I596" s="544">
        <f>+G596+H596+J596</f>
        <v>0</v>
      </c>
      <c r="J596" s="543"/>
      <c r="K596" s="560">
        <f t="shared" si="261"/>
        <v>0</v>
      </c>
    </row>
    <row r="597" spans="2:11">
      <c r="B597" s="536">
        <v>5420</v>
      </c>
      <c r="C597" s="540" t="s">
        <v>1056</v>
      </c>
      <c r="D597" s="538">
        <f t="shared" ref="D597:J597" si="295">D598</f>
        <v>0</v>
      </c>
      <c r="E597" s="538">
        <f t="shared" si="295"/>
        <v>0</v>
      </c>
      <c r="F597" s="538">
        <f t="shared" si="295"/>
        <v>0</v>
      </c>
      <c r="G597" s="538">
        <f t="shared" si="295"/>
        <v>0</v>
      </c>
      <c r="H597" s="538">
        <f t="shared" si="295"/>
        <v>0</v>
      </c>
      <c r="I597" s="538">
        <f t="shared" si="295"/>
        <v>0</v>
      </c>
      <c r="J597" s="538">
        <f t="shared" si="295"/>
        <v>0</v>
      </c>
      <c r="K597" s="539">
        <f t="shared" si="261"/>
        <v>0</v>
      </c>
    </row>
    <row r="598" spans="2:11">
      <c r="B598" s="541">
        <v>5421</v>
      </c>
      <c r="C598" s="542" t="s">
        <v>1056</v>
      </c>
      <c r="D598" s="543"/>
      <c r="E598" s="543"/>
      <c r="F598" s="544">
        <f t="shared" ref="F598:F606" si="296">+D598+E598</f>
        <v>0</v>
      </c>
      <c r="G598" s="543"/>
      <c r="H598" s="543"/>
      <c r="I598" s="544">
        <f>+G598+H598+J598</f>
        <v>0</v>
      </c>
      <c r="J598" s="543"/>
      <c r="K598" s="560">
        <f t="shared" si="261"/>
        <v>0</v>
      </c>
    </row>
    <row r="599" spans="2:11">
      <c r="B599" s="536">
        <v>5430</v>
      </c>
      <c r="C599" s="540" t="s">
        <v>1057</v>
      </c>
      <c r="D599" s="538">
        <f t="shared" ref="D599:J599" si="297">D600</f>
        <v>0</v>
      </c>
      <c r="E599" s="538">
        <f t="shared" si="297"/>
        <v>0</v>
      </c>
      <c r="F599" s="538">
        <f t="shared" si="297"/>
        <v>0</v>
      </c>
      <c r="G599" s="538">
        <f t="shared" si="297"/>
        <v>0</v>
      </c>
      <c r="H599" s="538">
        <f t="shared" si="297"/>
        <v>0</v>
      </c>
      <c r="I599" s="538">
        <f t="shared" si="297"/>
        <v>0</v>
      </c>
      <c r="J599" s="538">
        <f t="shared" si="297"/>
        <v>0</v>
      </c>
      <c r="K599" s="539">
        <f t="shared" ref="K599:K662" si="298">F599-I599</f>
        <v>0</v>
      </c>
    </row>
    <row r="600" spans="2:11">
      <c r="B600" s="541">
        <v>5431</v>
      </c>
      <c r="C600" s="542" t="s">
        <v>1058</v>
      </c>
      <c r="D600" s="543"/>
      <c r="E600" s="543"/>
      <c r="F600" s="544">
        <f t="shared" si="296"/>
        <v>0</v>
      </c>
      <c r="G600" s="543"/>
      <c r="H600" s="543"/>
      <c r="I600" s="544">
        <f>+G600+H600+J600</f>
        <v>0</v>
      </c>
      <c r="J600" s="543"/>
      <c r="K600" s="560">
        <f t="shared" si="298"/>
        <v>0</v>
      </c>
    </row>
    <row r="601" spans="2:11">
      <c r="B601" s="536">
        <v>5440</v>
      </c>
      <c r="C601" s="540" t="s">
        <v>1059</v>
      </c>
      <c r="D601" s="538">
        <f t="shared" ref="D601:J601" si="299">D602</f>
        <v>0</v>
      </c>
      <c r="E601" s="538">
        <f t="shared" si="299"/>
        <v>0</v>
      </c>
      <c r="F601" s="538">
        <f t="shared" si="299"/>
        <v>0</v>
      </c>
      <c r="G601" s="538">
        <f t="shared" si="299"/>
        <v>0</v>
      </c>
      <c r="H601" s="538">
        <f t="shared" si="299"/>
        <v>0</v>
      </c>
      <c r="I601" s="538">
        <f t="shared" si="299"/>
        <v>0</v>
      </c>
      <c r="J601" s="538">
        <f t="shared" si="299"/>
        <v>0</v>
      </c>
      <c r="K601" s="539">
        <f t="shared" si="298"/>
        <v>0</v>
      </c>
    </row>
    <row r="602" spans="2:11">
      <c r="B602" s="541">
        <v>5441</v>
      </c>
      <c r="C602" s="542" t="s">
        <v>1059</v>
      </c>
      <c r="D602" s="543"/>
      <c r="E602" s="543"/>
      <c r="F602" s="544">
        <f t="shared" si="296"/>
        <v>0</v>
      </c>
      <c r="G602" s="543"/>
      <c r="H602" s="543"/>
      <c r="I602" s="544">
        <f>+G602+H602+J602</f>
        <v>0</v>
      </c>
      <c r="J602" s="543"/>
      <c r="K602" s="560">
        <f t="shared" si="298"/>
        <v>0</v>
      </c>
    </row>
    <row r="603" spans="2:11">
      <c r="B603" s="536">
        <v>5450</v>
      </c>
      <c r="C603" s="540" t="s">
        <v>1060</v>
      </c>
      <c r="D603" s="538">
        <f t="shared" ref="D603:J603" si="300">D604</f>
        <v>0</v>
      </c>
      <c r="E603" s="538">
        <f t="shared" si="300"/>
        <v>0</v>
      </c>
      <c r="F603" s="538">
        <f t="shared" si="300"/>
        <v>0</v>
      </c>
      <c r="G603" s="538">
        <f t="shared" si="300"/>
        <v>0</v>
      </c>
      <c r="H603" s="538">
        <f t="shared" si="300"/>
        <v>0</v>
      </c>
      <c r="I603" s="538">
        <f t="shared" si="300"/>
        <v>0</v>
      </c>
      <c r="J603" s="538">
        <f t="shared" si="300"/>
        <v>0</v>
      </c>
      <c r="K603" s="539">
        <f t="shared" si="298"/>
        <v>0</v>
      </c>
    </row>
    <row r="604" spans="2:11">
      <c r="B604" s="541">
        <v>5451</v>
      </c>
      <c r="C604" s="542" t="s">
        <v>1061</v>
      </c>
      <c r="D604" s="543"/>
      <c r="E604" s="543"/>
      <c r="F604" s="544">
        <f t="shared" si="296"/>
        <v>0</v>
      </c>
      <c r="G604" s="543"/>
      <c r="H604" s="543"/>
      <c r="I604" s="544">
        <f>+G604+H604+J604</f>
        <v>0</v>
      </c>
      <c r="J604" s="543"/>
      <c r="K604" s="560">
        <f t="shared" si="298"/>
        <v>0</v>
      </c>
    </row>
    <row r="605" spans="2:11">
      <c r="B605" s="536">
        <v>5490</v>
      </c>
      <c r="C605" s="540" t="s">
        <v>1062</v>
      </c>
      <c r="D605" s="538">
        <f t="shared" ref="D605:J605" si="301">D606</f>
        <v>0</v>
      </c>
      <c r="E605" s="538">
        <f t="shared" si="301"/>
        <v>0</v>
      </c>
      <c r="F605" s="538">
        <f t="shared" si="301"/>
        <v>0</v>
      </c>
      <c r="G605" s="538">
        <f t="shared" si="301"/>
        <v>0</v>
      </c>
      <c r="H605" s="538">
        <f t="shared" si="301"/>
        <v>0</v>
      </c>
      <c r="I605" s="538">
        <f t="shared" si="301"/>
        <v>0</v>
      </c>
      <c r="J605" s="538">
        <f t="shared" si="301"/>
        <v>0</v>
      </c>
      <c r="K605" s="539">
        <f t="shared" si="298"/>
        <v>0</v>
      </c>
    </row>
    <row r="606" spans="2:11">
      <c r="B606" s="541">
        <v>5491</v>
      </c>
      <c r="C606" s="559" t="s">
        <v>1062</v>
      </c>
      <c r="D606" s="543"/>
      <c r="E606" s="543"/>
      <c r="F606" s="544">
        <f t="shared" si="296"/>
        <v>0</v>
      </c>
      <c r="G606" s="543"/>
      <c r="H606" s="543"/>
      <c r="I606" s="544">
        <f>+G606+H606+J606</f>
        <v>0</v>
      </c>
      <c r="J606" s="543"/>
      <c r="K606" s="560">
        <f t="shared" si="298"/>
        <v>0</v>
      </c>
    </row>
    <row r="607" spans="2:11">
      <c r="B607" s="536">
        <v>5500</v>
      </c>
      <c r="C607" s="548" t="s">
        <v>300</v>
      </c>
      <c r="D607" s="538">
        <f t="shared" ref="D607:J608" si="302">D608</f>
        <v>0</v>
      </c>
      <c r="E607" s="538">
        <f t="shared" si="302"/>
        <v>0</v>
      </c>
      <c r="F607" s="538">
        <f t="shared" si="302"/>
        <v>0</v>
      </c>
      <c r="G607" s="538">
        <f t="shared" si="302"/>
        <v>0</v>
      </c>
      <c r="H607" s="538">
        <f t="shared" si="302"/>
        <v>0</v>
      </c>
      <c r="I607" s="538">
        <f t="shared" si="302"/>
        <v>0</v>
      </c>
      <c r="J607" s="538">
        <f t="shared" si="302"/>
        <v>0</v>
      </c>
      <c r="K607" s="539">
        <f t="shared" si="298"/>
        <v>0</v>
      </c>
    </row>
    <row r="608" spans="2:11">
      <c r="B608" s="536">
        <v>5510</v>
      </c>
      <c r="C608" s="554" t="s">
        <v>300</v>
      </c>
      <c r="D608" s="538">
        <f t="shared" si="302"/>
        <v>0</v>
      </c>
      <c r="E608" s="538">
        <f t="shared" si="302"/>
        <v>0</v>
      </c>
      <c r="F608" s="538">
        <f t="shared" si="302"/>
        <v>0</v>
      </c>
      <c r="G608" s="538">
        <f t="shared" si="302"/>
        <v>0</v>
      </c>
      <c r="H608" s="538">
        <f t="shared" si="302"/>
        <v>0</v>
      </c>
      <c r="I608" s="538">
        <f t="shared" si="302"/>
        <v>0</v>
      </c>
      <c r="J608" s="538">
        <f t="shared" si="302"/>
        <v>0</v>
      </c>
      <c r="K608" s="539">
        <f t="shared" si="298"/>
        <v>0</v>
      </c>
    </row>
    <row r="609" spans="2:11">
      <c r="B609" s="541">
        <v>5511</v>
      </c>
      <c r="C609" s="542" t="s">
        <v>1063</v>
      </c>
      <c r="D609" s="543"/>
      <c r="E609" s="543"/>
      <c r="F609" s="544">
        <f>+D609+E609</f>
        <v>0</v>
      </c>
      <c r="G609" s="543"/>
      <c r="H609" s="543"/>
      <c r="I609" s="544">
        <f>+G609+H609+J609</f>
        <v>0</v>
      </c>
      <c r="J609" s="543"/>
      <c r="K609" s="560">
        <f t="shared" si="298"/>
        <v>0</v>
      </c>
    </row>
    <row r="610" spans="2:11">
      <c r="B610" s="536">
        <v>5600</v>
      </c>
      <c r="C610" s="548" t="s">
        <v>302</v>
      </c>
      <c r="D610" s="538">
        <f t="shared" ref="D610:J610" si="303">D611+D613+D616+D618+D620+D622+D624+D626</f>
        <v>0</v>
      </c>
      <c r="E610" s="538">
        <f t="shared" si="303"/>
        <v>0</v>
      </c>
      <c r="F610" s="538">
        <f t="shared" si="303"/>
        <v>0</v>
      </c>
      <c r="G610" s="538">
        <f t="shared" si="303"/>
        <v>0</v>
      </c>
      <c r="H610" s="538">
        <f t="shared" si="303"/>
        <v>0</v>
      </c>
      <c r="I610" s="538">
        <f t="shared" si="303"/>
        <v>0</v>
      </c>
      <c r="J610" s="538">
        <f t="shared" si="303"/>
        <v>0</v>
      </c>
      <c r="K610" s="539">
        <f t="shared" si="298"/>
        <v>0</v>
      </c>
    </row>
    <row r="611" spans="2:11">
      <c r="B611" s="536">
        <v>5610</v>
      </c>
      <c r="C611" s="540" t="s">
        <v>1064</v>
      </c>
      <c r="D611" s="538">
        <f t="shared" ref="D611:J611" si="304">D612</f>
        <v>0</v>
      </c>
      <c r="E611" s="538">
        <f t="shared" si="304"/>
        <v>0</v>
      </c>
      <c r="F611" s="538">
        <f t="shared" si="304"/>
        <v>0</v>
      </c>
      <c r="G611" s="538">
        <f t="shared" si="304"/>
        <v>0</v>
      </c>
      <c r="H611" s="538">
        <f t="shared" si="304"/>
        <v>0</v>
      </c>
      <c r="I611" s="538">
        <f t="shared" si="304"/>
        <v>0</v>
      </c>
      <c r="J611" s="538">
        <f t="shared" si="304"/>
        <v>0</v>
      </c>
      <c r="K611" s="539">
        <f t="shared" si="298"/>
        <v>0</v>
      </c>
    </row>
    <row r="612" spans="2:11">
      <c r="B612" s="541">
        <v>5611</v>
      </c>
      <c r="C612" s="542" t="s">
        <v>1064</v>
      </c>
      <c r="D612" s="543"/>
      <c r="E612" s="543"/>
      <c r="F612" s="544">
        <f t="shared" ref="F612:F629" si="305">+D612+E612</f>
        <v>0</v>
      </c>
      <c r="G612" s="543"/>
      <c r="H612" s="543"/>
      <c r="I612" s="544">
        <f>+G612+H612+J612</f>
        <v>0</v>
      </c>
      <c r="J612" s="543"/>
      <c r="K612" s="560">
        <f t="shared" si="298"/>
        <v>0</v>
      </c>
    </row>
    <row r="613" spans="2:11">
      <c r="B613" s="536">
        <v>5620</v>
      </c>
      <c r="C613" s="540" t="s">
        <v>1065</v>
      </c>
      <c r="D613" s="538">
        <f t="shared" ref="D613:J613" si="306">D614+D615</f>
        <v>0</v>
      </c>
      <c r="E613" s="538">
        <f t="shared" si="306"/>
        <v>0</v>
      </c>
      <c r="F613" s="538">
        <f t="shared" si="306"/>
        <v>0</v>
      </c>
      <c r="G613" s="538">
        <f t="shared" si="306"/>
        <v>0</v>
      </c>
      <c r="H613" s="538">
        <f t="shared" si="306"/>
        <v>0</v>
      </c>
      <c r="I613" s="538">
        <f t="shared" si="306"/>
        <v>0</v>
      </c>
      <c r="J613" s="538">
        <f t="shared" si="306"/>
        <v>0</v>
      </c>
      <c r="K613" s="539">
        <f t="shared" si="298"/>
        <v>0</v>
      </c>
    </row>
    <row r="614" spans="2:11">
      <c r="B614" s="541">
        <v>5621</v>
      </c>
      <c r="C614" s="542" t="s">
        <v>1065</v>
      </c>
      <c r="D614" s="543"/>
      <c r="E614" s="543"/>
      <c r="F614" s="544">
        <f t="shared" si="305"/>
        <v>0</v>
      </c>
      <c r="G614" s="543"/>
      <c r="H614" s="543"/>
      <c r="I614" s="544">
        <f>+G614+H614+J614</f>
        <v>0</v>
      </c>
      <c r="J614" s="543"/>
      <c r="K614" s="560">
        <f t="shared" si="298"/>
        <v>0</v>
      </c>
    </row>
    <row r="615" spans="2:11">
      <c r="B615" s="541">
        <v>5622</v>
      </c>
      <c r="C615" s="542" t="s">
        <v>1066</v>
      </c>
      <c r="D615" s="543"/>
      <c r="E615" s="543"/>
      <c r="F615" s="544">
        <f t="shared" si="305"/>
        <v>0</v>
      </c>
      <c r="G615" s="543"/>
      <c r="H615" s="543"/>
      <c r="I615" s="544">
        <f>+G615+H615+J615</f>
        <v>0</v>
      </c>
      <c r="J615" s="543"/>
      <c r="K615" s="560">
        <f t="shared" si="298"/>
        <v>0</v>
      </c>
    </row>
    <row r="616" spans="2:11">
      <c r="B616" s="536">
        <v>5630</v>
      </c>
      <c r="C616" s="540" t="s">
        <v>1067</v>
      </c>
      <c r="D616" s="538">
        <f t="shared" ref="D616:J616" si="307">D617</f>
        <v>0</v>
      </c>
      <c r="E616" s="538">
        <f t="shared" si="307"/>
        <v>0</v>
      </c>
      <c r="F616" s="538">
        <f t="shared" si="307"/>
        <v>0</v>
      </c>
      <c r="G616" s="538">
        <f t="shared" si="307"/>
        <v>0</v>
      </c>
      <c r="H616" s="538">
        <f t="shared" si="307"/>
        <v>0</v>
      </c>
      <c r="I616" s="538">
        <f t="shared" si="307"/>
        <v>0</v>
      </c>
      <c r="J616" s="538">
        <f t="shared" si="307"/>
        <v>0</v>
      </c>
      <c r="K616" s="539">
        <f t="shared" si="298"/>
        <v>0</v>
      </c>
    </row>
    <row r="617" spans="2:11">
      <c r="B617" s="541">
        <v>5631</v>
      </c>
      <c r="C617" s="542" t="s">
        <v>1067</v>
      </c>
      <c r="D617" s="543"/>
      <c r="E617" s="543"/>
      <c r="F617" s="544">
        <f t="shared" si="305"/>
        <v>0</v>
      </c>
      <c r="G617" s="543"/>
      <c r="H617" s="543"/>
      <c r="I617" s="544">
        <f>+G617+H617+J617</f>
        <v>0</v>
      </c>
      <c r="J617" s="543"/>
      <c r="K617" s="560">
        <f t="shared" si="298"/>
        <v>0</v>
      </c>
    </row>
    <row r="618" spans="2:11" ht="22.5">
      <c r="B618" s="536">
        <v>5640</v>
      </c>
      <c r="C618" s="540" t="s">
        <v>1068</v>
      </c>
      <c r="D618" s="538">
        <f t="shared" ref="D618:J618" si="308">D619</f>
        <v>0</v>
      </c>
      <c r="E618" s="538">
        <f t="shared" si="308"/>
        <v>0</v>
      </c>
      <c r="F618" s="538">
        <f t="shared" si="308"/>
        <v>0</v>
      </c>
      <c r="G618" s="538">
        <f t="shared" si="308"/>
        <v>0</v>
      </c>
      <c r="H618" s="538">
        <f t="shared" si="308"/>
        <v>0</v>
      </c>
      <c r="I618" s="538">
        <f t="shared" si="308"/>
        <v>0</v>
      </c>
      <c r="J618" s="538">
        <f t="shared" si="308"/>
        <v>0</v>
      </c>
      <c r="K618" s="539">
        <f t="shared" si="298"/>
        <v>0</v>
      </c>
    </row>
    <row r="619" spans="2:11" ht="15.75" customHeight="1">
      <c r="B619" s="541">
        <v>5641</v>
      </c>
      <c r="C619" s="542" t="s">
        <v>1068</v>
      </c>
      <c r="D619" s="543"/>
      <c r="E619" s="543"/>
      <c r="F619" s="544">
        <f t="shared" si="305"/>
        <v>0</v>
      </c>
      <c r="G619" s="543"/>
      <c r="H619" s="543"/>
      <c r="I619" s="544">
        <f>+G619+H619+J619</f>
        <v>0</v>
      </c>
      <c r="J619" s="543"/>
      <c r="K619" s="560">
        <f t="shared" si="298"/>
        <v>0</v>
      </c>
    </row>
    <row r="620" spans="2:11">
      <c r="B620" s="536">
        <v>5650</v>
      </c>
      <c r="C620" s="540" t="s">
        <v>1069</v>
      </c>
      <c r="D620" s="538">
        <f t="shared" ref="D620:J620" si="309">D621</f>
        <v>0</v>
      </c>
      <c r="E620" s="538">
        <f t="shared" si="309"/>
        <v>0</v>
      </c>
      <c r="F620" s="538">
        <f t="shared" si="309"/>
        <v>0</v>
      </c>
      <c r="G620" s="538">
        <f t="shared" si="309"/>
        <v>0</v>
      </c>
      <c r="H620" s="538">
        <f t="shared" si="309"/>
        <v>0</v>
      </c>
      <c r="I620" s="538">
        <f t="shared" si="309"/>
        <v>0</v>
      </c>
      <c r="J620" s="538">
        <f t="shared" si="309"/>
        <v>0</v>
      </c>
      <c r="K620" s="539">
        <f t="shared" si="298"/>
        <v>0</v>
      </c>
    </row>
    <row r="621" spans="2:11">
      <c r="B621" s="541">
        <v>5651</v>
      </c>
      <c r="C621" s="542" t="s">
        <v>1070</v>
      </c>
      <c r="D621" s="543"/>
      <c r="E621" s="543"/>
      <c r="F621" s="544">
        <f t="shared" si="305"/>
        <v>0</v>
      </c>
      <c r="G621" s="543"/>
      <c r="H621" s="543"/>
      <c r="I621" s="544">
        <f>+G621+H621+J621</f>
        <v>0</v>
      </c>
      <c r="J621" s="543"/>
      <c r="K621" s="560">
        <f t="shared" si="298"/>
        <v>0</v>
      </c>
    </row>
    <row r="622" spans="2:11">
      <c r="B622" s="536">
        <v>5660</v>
      </c>
      <c r="C622" s="540" t="s">
        <v>1071</v>
      </c>
      <c r="D622" s="538">
        <f t="shared" ref="D622:J622" si="310">D623</f>
        <v>0</v>
      </c>
      <c r="E622" s="538">
        <f t="shared" si="310"/>
        <v>0</v>
      </c>
      <c r="F622" s="538">
        <f t="shared" si="310"/>
        <v>0</v>
      </c>
      <c r="G622" s="538">
        <f t="shared" si="310"/>
        <v>0</v>
      </c>
      <c r="H622" s="538">
        <f t="shared" si="310"/>
        <v>0</v>
      </c>
      <c r="I622" s="538">
        <f t="shared" si="310"/>
        <v>0</v>
      </c>
      <c r="J622" s="538">
        <f t="shared" si="310"/>
        <v>0</v>
      </c>
      <c r="K622" s="539">
        <f t="shared" si="298"/>
        <v>0</v>
      </c>
    </row>
    <row r="623" spans="2:11">
      <c r="B623" s="541">
        <v>5661</v>
      </c>
      <c r="C623" s="542" t="s">
        <v>1071</v>
      </c>
      <c r="D623" s="543"/>
      <c r="E623" s="543"/>
      <c r="F623" s="544">
        <f t="shared" si="305"/>
        <v>0</v>
      </c>
      <c r="G623" s="543"/>
      <c r="H623" s="543"/>
      <c r="I623" s="544">
        <f>+G623+H623+J623</f>
        <v>0</v>
      </c>
      <c r="J623" s="543"/>
      <c r="K623" s="560">
        <f t="shared" si="298"/>
        <v>0</v>
      </c>
    </row>
    <row r="624" spans="2:11">
      <c r="B624" s="536">
        <v>5670</v>
      </c>
      <c r="C624" s="540" t="s">
        <v>1072</v>
      </c>
      <c r="D624" s="538">
        <f t="shared" ref="D624:J624" si="311">D625</f>
        <v>0</v>
      </c>
      <c r="E624" s="538">
        <f t="shared" si="311"/>
        <v>0</v>
      </c>
      <c r="F624" s="538">
        <f t="shared" si="311"/>
        <v>0</v>
      </c>
      <c r="G624" s="538">
        <f t="shared" si="311"/>
        <v>0</v>
      </c>
      <c r="H624" s="538">
        <f t="shared" si="311"/>
        <v>0</v>
      </c>
      <c r="I624" s="538">
        <f t="shared" si="311"/>
        <v>0</v>
      </c>
      <c r="J624" s="538">
        <f t="shared" si="311"/>
        <v>0</v>
      </c>
      <c r="K624" s="539">
        <f t="shared" si="298"/>
        <v>0</v>
      </c>
    </row>
    <row r="625" spans="2:11">
      <c r="B625" s="541">
        <v>5671</v>
      </c>
      <c r="C625" s="542" t="s">
        <v>1073</v>
      </c>
      <c r="D625" s="543"/>
      <c r="E625" s="543"/>
      <c r="F625" s="544">
        <f t="shared" si="305"/>
        <v>0</v>
      </c>
      <c r="G625" s="543"/>
      <c r="H625" s="543"/>
      <c r="I625" s="544">
        <f>+G625+H625+J625</f>
        <v>0</v>
      </c>
      <c r="J625" s="543"/>
      <c r="K625" s="560">
        <f t="shared" si="298"/>
        <v>0</v>
      </c>
    </row>
    <row r="626" spans="2:11">
      <c r="B626" s="536">
        <v>5690</v>
      </c>
      <c r="C626" s="540" t="s">
        <v>1074</v>
      </c>
      <c r="D626" s="538">
        <f t="shared" ref="D626:J626" si="312">D627+D628+D629</f>
        <v>0</v>
      </c>
      <c r="E626" s="538">
        <f t="shared" si="312"/>
        <v>0</v>
      </c>
      <c r="F626" s="538">
        <f t="shared" si="312"/>
        <v>0</v>
      </c>
      <c r="G626" s="538">
        <f t="shared" si="312"/>
        <v>0</v>
      </c>
      <c r="H626" s="538">
        <f t="shared" si="312"/>
        <v>0</v>
      </c>
      <c r="I626" s="538">
        <f t="shared" si="312"/>
        <v>0</v>
      </c>
      <c r="J626" s="538">
        <f t="shared" si="312"/>
        <v>0</v>
      </c>
      <c r="K626" s="539">
        <f t="shared" si="298"/>
        <v>0</v>
      </c>
    </row>
    <row r="627" spans="2:11">
      <c r="B627" s="541">
        <v>5691</v>
      </c>
      <c r="C627" s="559" t="s">
        <v>1075</v>
      </c>
      <c r="D627" s="543"/>
      <c r="E627" s="543"/>
      <c r="F627" s="544">
        <f t="shared" si="305"/>
        <v>0</v>
      </c>
      <c r="G627" s="543"/>
      <c r="H627" s="543"/>
      <c r="I627" s="544">
        <f>+G627+H627+J627</f>
        <v>0</v>
      </c>
      <c r="J627" s="543"/>
      <c r="K627" s="560">
        <f t="shared" si="298"/>
        <v>0</v>
      </c>
    </row>
    <row r="628" spans="2:11">
      <c r="B628" s="541">
        <v>5692</v>
      </c>
      <c r="C628" s="559" t="s">
        <v>1076</v>
      </c>
      <c r="D628" s="543"/>
      <c r="E628" s="543"/>
      <c r="F628" s="544">
        <f t="shared" si="305"/>
        <v>0</v>
      </c>
      <c r="G628" s="543"/>
      <c r="H628" s="543"/>
      <c r="I628" s="544">
        <f>+G628+H628+J628</f>
        <v>0</v>
      </c>
      <c r="J628" s="543"/>
      <c r="K628" s="560">
        <f t="shared" si="298"/>
        <v>0</v>
      </c>
    </row>
    <row r="629" spans="2:11">
      <c r="B629" s="541">
        <v>5693</v>
      </c>
      <c r="C629" s="542" t="s">
        <v>1077</v>
      </c>
      <c r="D629" s="543"/>
      <c r="E629" s="543"/>
      <c r="F629" s="544">
        <f t="shared" si="305"/>
        <v>0</v>
      </c>
      <c r="G629" s="543"/>
      <c r="H629" s="543"/>
      <c r="I629" s="544">
        <f>+G629+H629+J629</f>
        <v>0</v>
      </c>
      <c r="J629" s="543"/>
      <c r="K629" s="560">
        <f t="shared" si="298"/>
        <v>0</v>
      </c>
    </row>
    <row r="630" spans="2:11">
      <c r="B630" s="536">
        <v>5700</v>
      </c>
      <c r="C630" s="548" t="s">
        <v>306</v>
      </c>
      <c r="D630" s="538">
        <f t="shared" ref="D630:J630" si="313">D631+D633+D635+D637+D639+D641+D643+D645+D647</f>
        <v>0</v>
      </c>
      <c r="E630" s="538">
        <f t="shared" si="313"/>
        <v>0</v>
      </c>
      <c r="F630" s="538">
        <f t="shared" si="313"/>
        <v>0</v>
      </c>
      <c r="G630" s="538">
        <f t="shared" si="313"/>
        <v>0</v>
      </c>
      <c r="H630" s="538">
        <f t="shared" si="313"/>
        <v>0</v>
      </c>
      <c r="I630" s="538">
        <f t="shared" si="313"/>
        <v>0</v>
      </c>
      <c r="J630" s="538">
        <f t="shared" si="313"/>
        <v>0</v>
      </c>
      <c r="K630" s="539">
        <f t="shared" si="298"/>
        <v>0</v>
      </c>
    </row>
    <row r="631" spans="2:11">
      <c r="B631" s="536">
        <v>5710</v>
      </c>
      <c r="C631" s="540" t="s">
        <v>1078</v>
      </c>
      <c r="D631" s="538">
        <f t="shared" ref="D631:J631" si="314">D632</f>
        <v>0</v>
      </c>
      <c r="E631" s="538">
        <f t="shared" si="314"/>
        <v>0</v>
      </c>
      <c r="F631" s="538">
        <f t="shared" si="314"/>
        <v>0</v>
      </c>
      <c r="G631" s="538">
        <f t="shared" si="314"/>
        <v>0</v>
      </c>
      <c r="H631" s="538">
        <f t="shared" si="314"/>
        <v>0</v>
      </c>
      <c r="I631" s="538">
        <f t="shared" si="314"/>
        <v>0</v>
      </c>
      <c r="J631" s="538">
        <f t="shared" si="314"/>
        <v>0</v>
      </c>
      <c r="K631" s="539">
        <f t="shared" si="298"/>
        <v>0</v>
      </c>
    </row>
    <row r="632" spans="2:11">
      <c r="B632" s="541">
        <v>5711</v>
      </c>
      <c r="C632" s="542" t="s">
        <v>1078</v>
      </c>
      <c r="D632" s="543"/>
      <c r="E632" s="543"/>
      <c r="F632" s="544">
        <f t="shared" ref="F632:F648" si="315">+D632+E632</f>
        <v>0</v>
      </c>
      <c r="G632" s="543"/>
      <c r="H632" s="543"/>
      <c r="I632" s="544">
        <f>+G632+H632+J632</f>
        <v>0</v>
      </c>
      <c r="J632" s="543"/>
      <c r="K632" s="560">
        <f t="shared" si="298"/>
        <v>0</v>
      </c>
    </row>
    <row r="633" spans="2:11">
      <c r="B633" s="536">
        <v>5720</v>
      </c>
      <c r="C633" s="540" t="s">
        <v>1079</v>
      </c>
      <c r="D633" s="538">
        <f t="shared" ref="D633:J633" si="316">D634</f>
        <v>0</v>
      </c>
      <c r="E633" s="538">
        <f t="shared" si="316"/>
        <v>0</v>
      </c>
      <c r="F633" s="538">
        <f t="shared" si="316"/>
        <v>0</v>
      </c>
      <c r="G633" s="538">
        <f t="shared" si="316"/>
        <v>0</v>
      </c>
      <c r="H633" s="538">
        <f t="shared" si="316"/>
        <v>0</v>
      </c>
      <c r="I633" s="538">
        <f t="shared" si="316"/>
        <v>0</v>
      </c>
      <c r="J633" s="538">
        <f t="shared" si="316"/>
        <v>0</v>
      </c>
      <c r="K633" s="539">
        <f t="shared" si="298"/>
        <v>0</v>
      </c>
    </row>
    <row r="634" spans="2:11">
      <c r="B634" s="541">
        <v>5721</v>
      </c>
      <c r="C634" s="542" t="s">
        <v>1079</v>
      </c>
      <c r="D634" s="543"/>
      <c r="E634" s="543"/>
      <c r="F634" s="544">
        <f t="shared" si="315"/>
        <v>0</v>
      </c>
      <c r="G634" s="543"/>
      <c r="H634" s="543"/>
      <c r="I634" s="544">
        <f>+G634+H634+J634</f>
        <v>0</v>
      </c>
      <c r="J634" s="543"/>
      <c r="K634" s="560">
        <f t="shared" si="298"/>
        <v>0</v>
      </c>
    </row>
    <row r="635" spans="2:11">
      <c r="B635" s="536">
        <v>5730</v>
      </c>
      <c r="C635" s="540" t="s">
        <v>1080</v>
      </c>
      <c r="D635" s="538">
        <f t="shared" ref="D635:J635" si="317">D636</f>
        <v>0</v>
      </c>
      <c r="E635" s="538">
        <f t="shared" si="317"/>
        <v>0</v>
      </c>
      <c r="F635" s="538">
        <f t="shared" si="317"/>
        <v>0</v>
      </c>
      <c r="G635" s="538">
        <f t="shared" si="317"/>
        <v>0</v>
      </c>
      <c r="H635" s="538">
        <f t="shared" si="317"/>
        <v>0</v>
      </c>
      <c r="I635" s="538">
        <f t="shared" si="317"/>
        <v>0</v>
      </c>
      <c r="J635" s="538">
        <f t="shared" si="317"/>
        <v>0</v>
      </c>
      <c r="K635" s="539">
        <f t="shared" si="298"/>
        <v>0</v>
      </c>
    </row>
    <row r="636" spans="2:11">
      <c r="B636" s="541">
        <v>5731</v>
      </c>
      <c r="C636" s="542" t="s">
        <v>1080</v>
      </c>
      <c r="D636" s="543"/>
      <c r="E636" s="543"/>
      <c r="F636" s="544">
        <f t="shared" si="315"/>
        <v>0</v>
      </c>
      <c r="G636" s="543"/>
      <c r="H636" s="543"/>
      <c r="I636" s="544">
        <f>+G636+H636+J636</f>
        <v>0</v>
      </c>
      <c r="J636" s="543"/>
      <c r="K636" s="560">
        <f t="shared" si="298"/>
        <v>0</v>
      </c>
    </row>
    <row r="637" spans="2:11">
      <c r="B637" s="536">
        <v>5740</v>
      </c>
      <c r="C637" s="540" t="s">
        <v>1081</v>
      </c>
      <c r="D637" s="538">
        <f t="shared" ref="D637:J637" si="318">D638</f>
        <v>0</v>
      </c>
      <c r="E637" s="538">
        <f t="shared" si="318"/>
        <v>0</v>
      </c>
      <c r="F637" s="538">
        <f t="shared" si="318"/>
        <v>0</v>
      </c>
      <c r="G637" s="538">
        <f t="shared" si="318"/>
        <v>0</v>
      </c>
      <c r="H637" s="538">
        <f t="shared" si="318"/>
        <v>0</v>
      </c>
      <c r="I637" s="538">
        <f t="shared" si="318"/>
        <v>0</v>
      </c>
      <c r="J637" s="538">
        <f t="shared" si="318"/>
        <v>0</v>
      </c>
      <c r="K637" s="539">
        <f t="shared" si="298"/>
        <v>0</v>
      </c>
    </row>
    <row r="638" spans="2:11">
      <c r="B638" s="541">
        <v>5741</v>
      </c>
      <c r="C638" s="542" t="s">
        <v>1081</v>
      </c>
      <c r="D638" s="543"/>
      <c r="E638" s="543"/>
      <c r="F638" s="544">
        <f t="shared" si="315"/>
        <v>0</v>
      </c>
      <c r="G638" s="543"/>
      <c r="H638" s="543"/>
      <c r="I638" s="544">
        <f>+G638+H638+J638</f>
        <v>0</v>
      </c>
      <c r="J638" s="543"/>
      <c r="K638" s="560">
        <f t="shared" si="298"/>
        <v>0</v>
      </c>
    </row>
    <row r="639" spans="2:11">
      <c r="B639" s="536">
        <v>5750</v>
      </c>
      <c r="C639" s="540" t="s">
        <v>1082</v>
      </c>
      <c r="D639" s="538">
        <f t="shared" ref="D639:J639" si="319">D640</f>
        <v>0</v>
      </c>
      <c r="E639" s="538">
        <f t="shared" si="319"/>
        <v>0</v>
      </c>
      <c r="F639" s="538">
        <f t="shared" si="319"/>
        <v>0</v>
      </c>
      <c r="G639" s="538">
        <f t="shared" si="319"/>
        <v>0</v>
      </c>
      <c r="H639" s="538">
        <f t="shared" si="319"/>
        <v>0</v>
      </c>
      <c r="I639" s="538">
        <f t="shared" si="319"/>
        <v>0</v>
      </c>
      <c r="J639" s="538">
        <f t="shared" si="319"/>
        <v>0</v>
      </c>
      <c r="K639" s="539">
        <f t="shared" si="298"/>
        <v>0</v>
      </c>
    </row>
    <row r="640" spans="2:11">
      <c r="B640" s="541">
        <v>5751</v>
      </c>
      <c r="C640" s="542" t="s">
        <v>1082</v>
      </c>
      <c r="D640" s="543"/>
      <c r="E640" s="543"/>
      <c r="F640" s="544">
        <f t="shared" si="315"/>
        <v>0</v>
      </c>
      <c r="G640" s="543"/>
      <c r="H640" s="543"/>
      <c r="I640" s="544">
        <f>+G640+H640+J640</f>
        <v>0</v>
      </c>
      <c r="J640" s="543"/>
      <c r="K640" s="560">
        <f t="shared" si="298"/>
        <v>0</v>
      </c>
    </row>
    <row r="641" spans="2:11">
      <c r="B641" s="536">
        <v>5760</v>
      </c>
      <c r="C641" s="540" t="s">
        <v>1083</v>
      </c>
      <c r="D641" s="538">
        <f t="shared" ref="D641:J641" si="320">D642</f>
        <v>0</v>
      </c>
      <c r="E641" s="538">
        <f t="shared" si="320"/>
        <v>0</v>
      </c>
      <c r="F641" s="538">
        <f t="shared" si="320"/>
        <v>0</v>
      </c>
      <c r="G641" s="538">
        <f t="shared" si="320"/>
        <v>0</v>
      </c>
      <c r="H641" s="538">
        <f t="shared" si="320"/>
        <v>0</v>
      </c>
      <c r="I641" s="538">
        <f t="shared" si="320"/>
        <v>0</v>
      </c>
      <c r="J641" s="538">
        <f t="shared" si="320"/>
        <v>0</v>
      </c>
      <c r="K641" s="539">
        <f t="shared" si="298"/>
        <v>0</v>
      </c>
    </row>
    <row r="642" spans="2:11">
      <c r="B642" s="541">
        <v>5761</v>
      </c>
      <c r="C642" s="542" t="s">
        <v>1083</v>
      </c>
      <c r="D642" s="543"/>
      <c r="E642" s="543"/>
      <c r="F642" s="544">
        <f t="shared" si="315"/>
        <v>0</v>
      </c>
      <c r="G642" s="543"/>
      <c r="H642" s="543"/>
      <c r="I642" s="544">
        <f>+G642+H642+J642</f>
        <v>0</v>
      </c>
      <c r="J642" s="543"/>
      <c r="K642" s="560">
        <f t="shared" si="298"/>
        <v>0</v>
      </c>
    </row>
    <row r="643" spans="2:11">
      <c r="B643" s="536">
        <v>5770</v>
      </c>
      <c r="C643" s="540" t="s">
        <v>1084</v>
      </c>
      <c r="D643" s="538">
        <f t="shared" ref="D643:J643" si="321">D644</f>
        <v>0</v>
      </c>
      <c r="E643" s="538">
        <f t="shared" si="321"/>
        <v>0</v>
      </c>
      <c r="F643" s="538">
        <f t="shared" si="321"/>
        <v>0</v>
      </c>
      <c r="G643" s="538">
        <f t="shared" si="321"/>
        <v>0</v>
      </c>
      <c r="H643" s="538">
        <f t="shared" si="321"/>
        <v>0</v>
      </c>
      <c r="I643" s="538">
        <f t="shared" si="321"/>
        <v>0</v>
      </c>
      <c r="J643" s="538">
        <f t="shared" si="321"/>
        <v>0</v>
      </c>
      <c r="K643" s="539">
        <f t="shared" si="298"/>
        <v>0</v>
      </c>
    </row>
    <row r="644" spans="2:11">
      <c r="B644" s="541">
        <v>5771</v>
      </c>
      <c r="C644" s="559" t="s">
        <v>1084</v>
      </c>
      <c r="D644" s="543"/>
      <c r="E644" s="543"/>
      <c r="F644" s="544">
        <f t="shared" si="315"/>
        <v>0</v>
      </c>
      <c r="G644" s="543"/>
      <c r="H644" s="543"/>
      <c r="I644" s="544">
        <f>+G644+H644+J644</f>
        <v>0</v>
      </c>
      <c r="J644" s="543"/>
      <c r="K644" s="560">
        <f t="shared" si="298"/>
        <v>0</v>
      </c>
    </row>
    <row r="645" spans="2:11">
      <c r="B645" s="536">
        <v>5780</v>
      </c>
      <c r="C645" s="554" t="s">
        <v>1085</v>
      </c>
      <c r="D645" s="538">
        <f t="shared" ref="D645:J645" si="322">D646</f>
        <v>0</v>
      </c>
      <c r="E645" s="538">
        <f t="shared" si="322"/>
        <v>0</v>
      </c>
      <c r="F645" s="538">
        <f t="shared" si="322"/>
        <v>0</v>
      </c>
      <c r="G645" s="538">
        <f t="shared" si="322"/>
        <v>0</v>
      </c>
      <c r="H645" s="538">
        <f t="shared" si="322"/>
        <v>0</v>
      </c>
      <c r="I645" s="538">
        <f t="shared" si="322"/>
        <v>0</v>
      </c>
      <c r="J645" s="538">
        <f t="shared" si="322"/>
        <v>0</v>
      </c>
      <c r="K645" s="539">
        <f t="shared" si="298"/>
        <v>0</v>
      </c>
    </row>
    <row r="646" spans="2:11">
      <c r="B646" s="541">
        <v>5781</v>
      </c>
      <c r="C646" s="542" t="s">
        <v>1085</v>
      </c>
      <c r="D646" s="543"/>
      <c r="E646" s="543"/>
      <c r="F646" s="544">
        <f t="shared" si="315"/>
        <v>0</v>
      </c>
      <c r="G646" s="543"/>
      <c r="H646" s="543"/>
      <c r="I646" s="544">
        <f>+G646+H646+J646</f>
        <v>0</v>
      </c>
      <c r="J646" s="543"/>
      <c r="K646" s="560">
        <f t="shared" si="298"/>
        <v>0</v>
      </c>
    </row>
    <row r="647" spans="2:11" ht="15.75" customHeight="1">
      <c r="B647" s="536">
        <v>5790</v>
      </c>
      <c r="C647" s="540" t="s">
        <v>1086</v>
      </c>
      <c r="D647" s="538">
        <f t="shared" ref="D647:J647" si="323">D648</f>
        <v>0</v>
      </c>
      <c r="E647" s="538">
        <f t="shared" si="323"/>
        <v>0</v>
      </c>
      <c r="F647" s="538">
        <f t="shared" si="323"/>
        <v>0</v>
      </c>
      <c r="G647" s="538">
        <f t="shared" si="323"/>
        <v>0</v>
      </c>
      <c r="H647" s="538">
        <f t="shared" si="323"/>
        <v>0</v>
      </c>
      <c r="I647" s="538">
        <f t="shared" si="323"/>
        <v>0</v>
      </c>
      <c r="J647" s="538">
        <f t="shared" si="323"/>
        <v>0</v>
      </c>
      <c r="K647" s="539">
        <f t="shared" si="298"/>
        <v>0</v>
      </c>
    </row>
    <row r="648" spans="2:11">
      <c r="B648" s="541">
        <v>5791</v>
      </c>
      <c r="C648" s="542" t="s">
        <v>1086</v>
      </c>
      <c r="D648" s="543"/>
      <c r="E648" s="543"/>
      <c r="F648" s="544">
        <f t="shared" si="315"/>
        <v>0</v>
      </c>
      <c r="G648" s="543"/>
      <c r="H648" s="543"/>
      <c r="I648" s="544">
        <f>+G648+H648+J648</f>
        <v>0</v>
      </c>
      <c r="J648" s="543"/>
      <c r="K648" s="560">
        <f t="shared" si="298"/>
        <v>0</v>
      </c>
    </row>
    <row r="649" spans="2:11">
      <c r="B649" s="536">
        <v>5800</v>
      </c>
      <c r="C649" s="548" t="s">
        <v>1087</v>
      </c>
      <c r="D649" s="538">
        <f t="shared" ref="D649:J649" si="324">D650+D652+D654+D656</f>
        <v>0</v>
      </c>
      <c r="E649" s="538">
        <f t="shared" si="324"/>
        <v>0</v>
      </c>
      <c r="F649" s="538">
        <f t="shared" si="324"/>
        <v>0</v>
      </c>
      <c r="G649" s="538">
        <f t="shared" si="324"/>
        <v>0</v>
      </c>
      <c r="H649" s="538">
        <f t="shared" si="324"/>
        <v>0</v>
      </c>
      <c r="I649" s="538">
        <f t="shared" si="324"/>
        <v>0</v>
      </c>
      <c r="J649" s="538">
        <f t="shared" si="324"/>
        <v>0</v>
      </c>
      <c r="K649" s="539">
        <f t="shared" si="298"/>
        <v>0</v>
      </c>
    </row>
    <row r="650" spans="2:11">
      <c r="B650" s="536">
        <v>5810</v>
      </c>
      <c r="C650" s="540" t="s">
        <v>1088</v>
      </c>
      <c r="D650" s="538">
        <f t="shared" ref="D650:J650" si="325">D651</f>
        <v>0</v>
      </c>
      <c r="E650" s="538">
        <f t="shared" si="325"/>
        <v>0</v>
      </c>
      <c r="F650" s="538">
        <f t="shared" si="325"/>
        <v>0</v>
      </c>
      <c r="G650" s="538">
        <f t="shared" si="325"/>
        <v>0</v>
      </c>
      <c r="H650" s="538">
        <f t="shared" si="325"/>
        <v>0</v>
      </c>
      <c r="I650" s="538">
        <f t="shared" si="325"/>
        <v>0</v>
      </c>
      <c r="J650" s="538">
        <f t="shared" si="325"/>
        <v>0</v>
      </c>
      <c r="K650" s="539">
        <f t="shared" si="298"/>
        <v>0</v>
      </c>
    </row>
    <row r="651" spans="2:11">
      <c r="B651" s="541">
        <v>5811</v>
      </c>
      <c r="C651" s="542" t="s">
        <v>1088</v>
      </c>
      <c r="D651" s="543"/>
      <c r="E651" s="543"/>
      <c r="F651" s="544">
        <f t="shared" ref="F651:F659" si="326">+D651+E651</f>
        <v>0</v>
      </c>
      <c r="G651" s="543"/>
      <c r="H651" s="543"/>
      <c r="I651" s="544">
        <f>+G651+H651+J651</f>
        <v>0</v>
      </c>
      <c r="J651" s="543"/>
      <c r="K651" s="560">
        <f t="shared" si="298"/>
        <v>0</v>
      </c>
    </row>
    <row r="652" spans="2:11">
      <c r="B652" s="536">
        <v>5820</v>
      </c>
      <c r="C652" s="540" t="s">
        <v>280</v>
      </c>
      <c r="D652" s="538">
        <f t="shared" ref="D652:J652" si="327">D653</f>
        <v>0</v>
      </c>
      <c r="E652" s="538">
        <f t="shared" si="327"/>
        <v>0</v>
      </c>
      <c r="F652" s="538">
        <f t="shared" si="327"/>
        <v>0</v>
      </c>
      <c r="G652" s="538">
        <f t="shared" si="327"/>
        <v>0</v>
      </c>
      <c r="H652" s="538">
        <f t="shared" si="327"/>
        <v>0</v>
      </c>
      <c r="I652" s="538">
        <f t="shared" si="327"/>
        <v>0</v>
      </c>
      <c r="J652" s="538">
        <f t="shared" si="327"/>
        <v>0</v>
      </c>
      <c r="K652" s="539">
        <f t="shared" si="298"/>
        <v>0</v>
      </c>
    </row>
    <row r="653" spans="2:11">
      <c r="B653" s="541">
        <v>5821</v>
      </c>
      <c r="C653" s="542" t="s">
        <v>1089</v>
      </c>
      <c r="D653" s="543"/>
      <c r="E653" s="543"/>
      <c r="F653" s="544">
        <f t="shared" si="326"/>
        <v>0</v>
      </c>
      <c r="G653" s="543"/>
      <c r="H653" s="543"/>
      <c r="I653" s="544">
        <f>+G653+H653+J653</f>
        <v>0</v>
      </c>
      <c r="J653" s="543"/>
      <c r="K653" s="560">
        <f t="shared" si="298"/>
        <v>0</v>
      </c>
    </row>
    <row r="654" spans="2:11">
      <c r="B654" s="536">
        <v>5830</v>
      </c>
      <c r="C654" s="540" t="s">
        <v>1090</v>
      </c>
      <c r="D654" s="538">
        <f t="shared" ref="D654:J654" si="328">D655</f>
        <v>0</v>
      </c>
      <c r="E654" s="538">
        <f t="shared" si="328"/>
        <v>0</v>
      </c>
      <c r="F654" s="538">
        <f t="shared" si="328"/>
        <v>0</v>
      </c>
      <c r="G654" s="538">
        <f t="shared" si="328"/>
        <v>0</v>
      </c>
      <c r="H654" s="538">
        <f t="shared" si="328"/>
        <v>0</v>
      </c>
      <c r="I654" s="538">
        <f t="shared" si="328"/>
        <v>0</v>
      </c>
      <c r="J654" s="538">
        <f t="shared" si="328"/>
        <v>0</v>
      </c>
      <c r="K654" s="539">
        <f t="shared" si="298"/>
        <v>0</v>
      </c>
    </row>
    <row r="655" spans="2:11">
      <c r="B655" s="541">
        <v>5831</v>
      </c>
      <c r="C655" s="542" t="s">
        <v>1091</v>
      </c>
      <c r="D655" s="543"/>
      <c r="E655" s="543"/>
      <c r="F655" s="544">
        <f t="shared" si="326"/>
        <v>0</v>
      </c>
      <c r="G655" s="543"/>
      <c r="H655" s="543"/>
      <c r="I655" s="544">
        <f>+G655+H655+J655</f>
        <v>0</v>
      </c>
      <c r="J655" s="543"/>
      <c r="K655" s="560">
        <f t="shared" si="298"/>
        <v>0</v>
      </c>
    </row>
    <row r="656" spans="2:11">
      <c r="B656" s="563">
        <v>5890</v>
      </c>
      <c r="C656" s="554" t="s">
        <v>289</v>
      </c>
      <c r="D656" s="538">
        <f t="shared" ref="D656:J656" si="329">D657+D658+D659</f>
        <v>0</v>
      </c>
      <c r="E656" s="538">
        <f t="shared" si="329"/>
        <v>0</v>
      </c>
      <c r="F656" s="538">
        <f t="shared" si="329"/>
        <v>0</v>
      </c>
      <c r="G656" s="538">
        <f t="shared" si="329"/>
        <v>0</v>
      </c>
      <c r="H656" s="538">
        <f t="shared" si="329"/>
        <v>0</v>
      </c>
      <c r="I656" s="538">
        <f t="shared" si="329"/>
        <v>0</v>
      </c>
      <c r="J656" s="538">
        <f t="shared" si="329"/>
        <v>0</v>
      </c>
      <c r="K656" s="539">
        <f t="shared" si="298"/>
        <v>0</v>
      </c>
    </row>
    <row r="657" spans="2:11">
      <c r="B657" s="564">
        <v>5891</v>
      </c>
      <c r="C657" s="559" t="s">
        <v>289</v>
      </c>
      <c r="D657" s="543"/>
      <c r="E657" s="543"/>
      <c r="F657" s="544">
        <f t="shared" si="326"/>
        <v>0</v>
      </c>
      <c r="G657" s="543"/>
      <c r="H657" s="543"/>
      <c r="I657" s="544">
        <f>+G657+H657+J657</f>
        <v>0</v>
      </c>
      <c r="J657" s="543"/>
      <c r="K657" s="560">
        <f t="shared" si="298"/>
        <v>0</v>
      </c>
    </row>
    <row r="658" spans="2:11">
      <c r="B658" s="564">
        <v>5892</v>
      </c>
      <c r="C658" s="559" t="s">
        <v>1092</v>
      </c>
      <c r="D658" s="543"/>
      <c r="E658" s="543"/>
      <c r="F658" s="544">
        <f t="shared" si="326"/>
        <v>0</v>
      </c>
      <c r="G658" s="543"/>
      <c r="H658" s="543"/>
      <c r="I658" s="544">
        <f>+G658+H658+J658</f>
        <v>0</v>
      </c>
      <c r="J658" s="543"/>
      <c r="K658" s="560">
        <f t="shared" si="298"/>
        <v>0</v>
      </c>
    </row>
    <row r="659" spans="2:11" ht="22.5">
      <c r="B659" s="564">
        <v>5893</v>
      </c>
      <c r="C659" s="559" t="s">
        <v>1093</v>
      </c>
      <c r="D659" s="543"/>
      <c r="E659" s="543"/>
      <c r="F659" s="544">
        <f t="shared" si="326"/>
        <v>0</v>
      </c>
      <c r="G659" s="543"/>
      <c r="H659" s="543"/>
      <c r="I659" s="544">
        <f>+G659+H659+J659</f>
        <v>0</v>
      </c>
      <c r="J659" s="543"/>
      <c r="K659" s="560">
        <f t="shared" si="298"/>
        <v>0</v>
      </c>
    </row>
    <row r="660" spans="2:11">
      <c r="B660" s="563">
        <v>5900</v>
      </c>
      <c r="C660" s="548" t="s">
        <v>99</v>
      </c>
      <c r="D660" s="538">
        <f t="shared" ref="D660:J660" si="330">D661+D663+D665+D667+D669+D671+D673+D675+D677</f>
        <v>0</v>
      </c>
      <c r="E660" s="538">
        <f t="shared" si="330"/>
        <v>0</v>
      </c>
      <c r="F660" s="538">
        <f t="shared" si="330"/>
        <v>0</v>
      </c>
      <c r="G660" s="538">
        <f t="shared" si="330"/>
        <v>0</v>
      </c>
      <c r="H660" s="538">
        <f t="shared" si="330"/>
        <v>0</v>
      </c>
      <c r="I660" s="538">
        <f t="shared" si="330"/>
        <v>0</v>
      </c>
      <c r="J660" s="538">
        <f t="shared" si="330"/>
        <v>0</v>
      </c>
      <c r="K660" s="539">
        <f t="shared" si="298"/>
        <v>0</v>
      </c>
    </row>
    <row r="661" spans="2:11">
      <c r="B661" s="563">
        <v>5910</v>
      </c>
      <c r="C661" s="554" t="s">
        <v>311</v>
      </c>
      <c r="D661" s="538">
        <f t="shared" ref="D661:J661" si="331">D662</f>
        <v>0</v>
      </c>
      <c r="E661" s="538">
        <f t="shared" si="331"/>
        <v>0</v>
      </c>
      <c r="F661" s="538">
        <f t="shared" si="331"/>
        <v>0</v>
      </c>
      <c r="G661" s="538">
        <f t="shared" si="331"/>
        <v>0</v>
      </c>
      <c r="H661" s="538">
        <f t="shared" si="331"/>
        <v>0</v>
      </c>
      <c r="I661" s="538">
        <f t="shared" si="331"/>
        <v>0</v>
      </c>
      <c r="J661" s="538">
        <f t="shared" si="331"/>
        <v>0</v>
      </c>
      <c r="K661" s="539">
        <f t="shared" si="298"/>
        <v>0</v>
      </c>
    </row>
    <row r="662" spans="2:11">
      <c r="B662" s="564">
        <v>5911</v>
      </c>
      <c r="C662" s="559" t="s">
        <v>311</v>
      </c>
      <c r="D662" s="543"/>
      <c r="E662" s="543"/>
      <c r="F662" s="544">
        <f t="shared" ref="F662:F678" si="332">+D662+E662</f>
        <v>0</v>
      </c>
      <c r="G662" s="543"/>
      <c r="H662" s="543"/>
      <c r="I662" s="544">
        <f>+G662+H662+J662</f>
        <v>0</v>
      </c>
      <c r="J662" s="543"/>
      <c r="K662" s="560">
        <f t="shared" si="298"/>
        <v>0</v>
      </c>
    </row>
    <row r="663" spans="2:11">
      <c r="B663" s="563">
        <v>5920</v>
      </c>
      <c r="C663" s="554" t="s">
        <v>1094</v>
      </c>
      <c r="D663" s="538">
        <f t="shared" ref="D663:J663" si="333">D664</f>
        <v>0</v>
      </c>
      <c r="E663" s="538">
        <f t="shared" si="333"/>
        <v>0</v>
      </c>
      <c r="F663" s="538">
        <f t="shared" si="333"/>
        <v>0</v>
      </c>
      <c r="G663" s="538">
        <f t="shared" si="333"/>
        <v>0</v>
      </c>
      <c r="H663" s="538">
        <f t="shared" si="333"/>
        <v>0</v>
      </c>
      <c r="I663" s="538">
        <f t="shared" si="333"/>
        <v>0</v>
      </c>
      <c r="J663" s="538">
        <f t="shared" si="333"/>
        <v>0</v>
      </c>
      <c r="K663" s="539">
        <f t="shared" ref="K663:K726" si="334">F663-I663</f>
        <v>0</v>
      </c>
    </row>
    <row r="664" spans="2:11">
      <c r="B664" s="564">
        <v>5921</v>
      </c>
      <c r="C664" s="559" t="s">
        <v>1094</v>
      </c>
      <c r="D664" s="543"/>
      <c r="E664" s="543"/>
      <c r="F664" s="544">
        <f t="shared" si="332"/>
        <v>0</v>
      </c>
      <c r="G664" s="543"/>
      <c r="H664" s="543"/>
      <c r="I664" s="544">
        <f>+G664+H664+J664</f>
        <v>0</v>
      </c>
      <c r="J664" s="543"/>
      <c r="K664" s="560">
        <f t="shared" si="334"/>
        <v>0</v>
      </c>
    </row>
    <row r="665" spans="2:11">
      <c r="B665" s="563">
        <v>5930</v>
      </c>
      <c r="C665" s="554" t="s">
        <v>1095</v>
      </c>
      <c r="D665" s="538">
        <f t="shared" ref="D665:J665" si="335">D666</f>
        <v>0</v>
      </c>
      <c r="E665" s="538">
        <f t="shared" si="335"/>
        <v>0</v>
      </c>
      <c r="F665" s="538">
        <f t="shared" si="335"/>
        <v>0</v>
      </c>
      <c r="G665" s="538">
        <f t="shared" si="335"/>
        <v>0</v>
      </c>
      <c r="H665" s="538">
        <f t="shared" si="335"/>
        <v>0</v>
      </c>
      <c r="I665" s="538">
        <f t="shared" si="335"/>
        <v>0</v>
      </c>
      <c r="J665" s="538">
        <f t="shared" si="335"/>
        <v>0</v>
      </c>
      <c r="K665" s="539">
        <f t="shared" si="334"/>
        <v>0</v>
      </c>
    </row>
    <row r="666" spans="2:11">
      <c r="B666" s="564">
        <v>5931</v>
      </c>
      <c r="C666" s="559" t="s">
        <v>1095</v>
      </c>
      <c r="D666" s="543"/>
      <c r="E666" s="543"/>
      <c r="F666" s="544">
        <f t="shared" si="332"/>
        <v>0</v>
      </c>
      <c r="G666" s="543"/>
      <c r="H666" s="543"/>
      <c r="I666" s="544">
        <f>+G666+H666+J666</f>
        <v>0</v>
      </c>
      <c r="J666" s="543"/>
      <c r="K666" s="560">
        <f t="shared" si="334"/>
        <v>0</v>
      </c>
    </row>
    <row r="667" spans="2:11">
      <c r="B667" s="563">
        <v>5940</v>
      </c>
      <c r="C667" s="554" t="s">
        <v>34</v>
      </c>
      <c r="D667" s="538">
        <f t="shared" ref="D667:J667" si="336">D668</f>
        <v>0</v>
      </c>
      <c r="E667" s="538">
        <f t="shared" si="336"/>
        <v>0</v>
      </c>
      <c r="F667" s="538">
        <f t="shared" si="336"/>
        <v>0</v>
      </c>
      <c r="G667" s="538">
        <f t="shared" si="336"/>
        <v>0</v>
      </c>
      <c r="H667" s="538">
        <f t="shared" si="336"/>
        <v>0</v>
      </c>
      <c r="I667" s="538">
        <f t="shared" si="336"/>
        <v>0</v>
      </c>
      <c r="J667" s="538">
        <f t="shared" si="336"/>
        <v>0</v>
      </c>
      <c r="K667" s="539">
        <f t="shared" si="334"/>
        <v>0</v>
      </c>
    </row>
    <row r="668" spans="2:11">
      <c r="B668" s="564">
        <v>5941</v>
      </c>
      <c r="C668" s="559" t="s">
        <v>34</v>
      </c>
      <c r="D668" s="543"/>
      <c r="E668" s="543"/>
      <c r="F668" s="544">
        <f t="shared" si="332"/>
        <v>0</v>
      </c>
      <c r="G668" s="543"/>
      <c r="H668" s="543"/>
      <c r="I668" s="544">
        <f>+G668+H668+J668</f>
        <v>0</v>
      </c>
      <c r="J668" s="543"/>
      <c r="K668" s="560">
        <f t="shared" si="334"/>
        <v>0</v>
      </c>
    </row>
    <row r="669" spans="2:11">
      <c r="B669" s="563">
        <v>5950</v>
      </c>
      <c r="C669" s="554" t="s">
        <v>1096</v>
      </c>
      <c r="D669" s="538">
        <f t="shared" ref="D669:J669" si="337">D670</f>
        <v>0</v>
      </c>
      <c r="E669" s="538">
        <f t="shared" si="337"/>
        <v>0</v>
      </c>
      <c r="F669" s="538">
        <f t="shared" si="337"/>
        <v>0</v>
      </c>
      <c r="G669" s="538">
        <f t="shared" si="337"/>
        <v>0</v>
      </c>
      <c r="H669" s="538">
        <f t="shared" si="337"/>
        <v>0</v>
      </c>
      <c r="I669" s="538">
        <f t="shared" si="337"/>
        <v>0</v>
      </c>
      <c r="J669" s="538">
        <f t="shared" si="337"/>
        <v>0</v>
      </c>
      <c r="K669" s="539">
        <f t="shared" si="334"/>
        <v>0</v>
      </c>
    </row>
    <row r="670" spans="2:11">
      <c r="B670" s="564">
        <v>5951</v>
      </c>
      <c r="C670" s="559" t="s">
        <v>1096</v>
      </c>
      <c r="D670" s="543"/>
      <c r="E670" s="543"/>
      <c r="F670" s="544">
        <f t="shared" si="332"/>
        <v>0</v>
      </c>
      <c r="G670" s="543"/>
      <c r="H670" s="543"/>
      <c r="I670" s="544">
        <f>+G670+H670+J670</f>
        <v>0</v>
      </c>
      <c r="J670" s="543"/>
      <c r="K670" s="560">
        <f t="shared" si="334"/>
        <v>0</v>
      </c>
    </row>
    <row r="671" spans="2:11">
      <c r="B671" s="563">
        <v>5960</v>
      </c>
      <c r="C671" s="554" t="s">
        <v>1097</v>
      </c>
      <c r="D671" s="538">
        <f t="shared" ref="D671:J671" si="338">D672</f>
        <v>0</v>
      </c>
      <c r="E671" s="538">
        <f t="shared" si="338"/>
        <v>0</v>
      </c>
      <c r="F671" s="538">
        <f t="shared" si="338"/>
        <v>0</v>
      </c>
      <c r="G671" s="538">
        <f t="shared" si="338"/>
        <v>0</v>
      </c>
      <c r="H671" s="538">
        <f t="shared" si="338"/>
        <v>0</v>
      </c>
      <c r="I671" s="538">
        <f t="shared" si="338"/>
        <v>0</v>
      </c>
      <c r="J671" s="538">
        <f t="shared" si="338"/>
        <v>0</v>
      </c>
      <c r="K671" s="539">
        <f t="shared" si="334"/>
        <v>0</v>
      </c>
    </row>
    <row r="672" spans="2:11">
      <c r="B672" s="564">
        <v>5961</v>
      </c>
      <c r="C672" s="559" t="s">
        <v>1097</v>
      </c>
      <c r="D672" s="543"/>
      <c r="E672" s="543"/>
      <c r="F672" s="544">
        <f t="shared" si="332"/>
        <v>0</v>
      </c>
      <c r="G672" s="543"/>
      <c r="H672" s="543"/>
      <c r="I672" s="544">
        <f>+G672+H672+J672</f>
        <v>0</v>
      </c>
      <c r="J672" s="543"/>
      <c r="K672" s="560">
        <f t="shared" si="334"/>
        <v>0</v>
      </c>
    </row>
    <row r="673" spans="2:11">
      <c r="B673" s="563">
        <v>5970</v>
      </c>
      <c r="C673" s="554" t="s">
        <v>1098</v>
      </c>
      <c r="D673" s="538">
        <f t="shared" ref="D673:J673" si="339">D674</f>
        <v>0</v>
      </c>
      <c r="E673" s="538">
        <f t="shared" si="339"/>
        <v>0</v>
      </c>
      <c r="F673" s="538">
        <f t="shared" si="339"/>
        <v>0</v>
      </c>
      <c r="G673" s="538">
        <f t="shared" si="339"/>
        <v>0</v>
      </c>
      <c r="H673" s="538">
        <f t="shared" si="339"/>
        <v>0</v>
      </c>
      <c r="I673" s="538">
        <f t="shared" si="339"/>
        <v>0</v>
      </c>
      <c r="J673" s="538">
        <f t="shared" si="339"/>
        <v>0</v>
      </c>
      <c r="K673" s="539">
        <f t="shared" si="334"/>
        <v>0</v>
      </c>
    </row>
    <row r="674" spans="2:11">
      <c r="B674" s="564">
        <v>5971</v>
      </c>
      <c r="C674" s="559" t="s">
        <v>1098</v>
      </c>
      <c r="D674" s="543"/>
      <c r="E674" s="543"/>
      <c r="F674" s="544">
        <f t="shared" si="332"/>
        <v>0</v>
      </c>
      <c r="G674" s="543"/>
      <c r="H674" s="543"/>
      <c r="I674" s="544">
        <f>+G674+H674+J674</f>
        <v>0</v>
      </c>
      <c r="J674" s="543"/>
      <c r="K674" s="560">
        <f t="shared" si="334"/>
        <v>0</v>
      </c>
    </row>
    <row r="675" spans="2:11">
      <c r="B675" s="563">
        <v>5980</v>
      </c>
      <c r="C675" s="554" t="s">
        <v>1099</v>
      </c>
      <c r="D675" s="538">
        <f t="shared" ref="D675:J675" si="340">D676</f>
        <v>0</v>
      </c>
      <c r="E675" s="538">
        <f t="shared" si="340"/>
        <v>0</v>
      </c>
      <c r="F675" s="538">
        <f t="shared" si="340"/>
        <v>0</v>
      </c>
      <c r="G675" s="538">
        <f t="shared" si="340"/>
        <v>0</v>
      </c>
      <c r="H675" s="538">
        <f t="shared" si="340"/>
        <v>0</v>
      </c>
      <c r="I675" s="538">
        <f t="shared" si="340"/>
        <v>0</v>
      </c>
      <c r="J675" s="538">
        <f t="shared" si="340"/>
        <v>0</v>
      </c>
      <c r="K675" s="539">
        <f t="shared" si="334"/>
        <v>0</v>
      </c>
    </row>
    <row r="676" spans="2:11">
      <c r="B676" s="564">
        <v>5981</v>
      </c>
      <c r="C676" s="559" t="s">
        <v>1100</v>
      </c>
      <c r="D676" s="543"/>
      <c r="E676" s="543"/>
      <c r="F676" s="544">
        <f t="shared" si="332"/>
        <v>0</v>
      </c>
      <c r="G676" s="543"/>
      <c r="H676" s="543"/>
      <c r="I676" s="544">
        <f>+G676+H676+J676</f>
        <v>0</v>
      </c>
      <c r="J676" s="543"/>
      <c r="K676" s="560">
        <f t="shared" si="334"/>
        <v>0</v>
      </c>
    </row>
    <row r="677" spans="2:11">
      <c r="B677" s="563">
        <v>5990</v>
      </c>
      <c r="C677" s="554" t="s">
        <v>319</v>
      </c>
      <c r="D677" s="538">
        <f t="shared" ref="D677:J677" si="341">D678</f>
        <v>0</v>
      </c>
      <c r="E677" s="538">
        <f t="shared" si="341"/>
        <v>0</v>
      </c>
      <c r="F677" s="538">
        <f t="shared" si="341"/>
        <v>0</v>
      </c>
      <c r="G677" s="538">
        <f t="shared" si="341"/>
        <v>0</v>
      </c>
      <c r="H677" s="538">
        <f t="shared" si="341"/>
        <v>0</v>
      </c>
      <c r="I677" s="538">
        <f t="shared" si="341"/>
        <v>0</v>
      </c>
      <c r="J677" s="538">
        <f t="shared" si="341"/>
        <v>0</v>
      </c>
      <c r="K677" s="539">
        <f t="shared" si="334"/>
        <v>0</v>
      </c>
    </row>
    <row r="678" spans="2:11">
      <c r="B678" s="564">
        <v>5991</v>
      </c>
      <c r="C678" s="559" t="s">
        <v>319</v>
      </c>
      <c r="D678" s="543"/>
      <c r="E678" s="543"/>
      <c r="F678" s="544">
        <f t="shared" si="332"/>
        <v>0</v>
      </c>
      <c r="G678" s="543"/>
      <c r="H678" s="543"/>
      <c r="I678" s="544">
        <f>+G678+H678+J678</f>
        <v>0</v>
      </c>
      <c r="J678" s="543"/>
      <c r="K678" s="560">
        <f t="shared" si="334"/>
        <v>0</v>
      </c>
    </row>
    <row r="679" spans="2:11">
      <c r="B679" s="536" t="s">
        <v>709</v>
      </c>
      <c r="C679" s="553"/>
      <c r="D679" s="538">
        <f t="shared" ref="D679:J679" si="342">D562+D579+D588+D593+D607+D610+D630+D649+D660</f>
        <v>0</v>
      </c>
      <c r="E679" s="538">
        <f t="shared" si="342"/>
        <v>0</v>
      </c>
      <c r="F679" s="538">
        <f t="shared" si="342"/>
        <v>0</v>
      </c>
      <c r="G679" s="538">
        <f t="shared" si="342"/>
        <v>0</v>
      </c>
      <c r="H679" s="538">
        <f t="shared" si="342"/>
        <v>0</v>
      </c>
      <c r="I679" s="538">
        <f t="shared" si="342"/>
        <v>0</v>
      </c>
      <c r="J679" s="538">
        <f t="shared" si="342"/>
        <v>0</v>
      </c>
      <c r="K679" s="539">
        <f t="shared" si="334"/>
        <v>0</v>
      </c>
    </row>
    <row r="680" spans="2:11">
      <c r="B680" s="563">
        <v>6000</v>
      </c>
      <c r="C680" s="548" t="s">
        <v>399</v>
      </c>
      <c r="D680" s="538">
        <f>+D681+D729+D746</f>
        <v>0</v>
      </c>
      <c r="E680" s="538">
        <f t="shared" ref="E680:J680" si="343">+E681+E729+E746</f>
        <v>0</v>
      </c>
      <c r="F680" s="538">
        <f t="shared" si="343"/>
        <v>0</v>
      </c>
      <c r="G680" s="538">
        <f t="shared" si="343"/>
        <v>0</v>
      </c>
      <c r="H680" s="538">
        <f t="shared" si="343"/>
        <v>0</v>
      </c>
      <c r="I680" s="538">
        <f t="shared" si="343"/>
        <v>0</v>
      </c>
      <c r="J680" s="538">
        <f t="shared" si="343"/>
        <v>0</v>
      </c>
      <c r="K680" s="539">
        <f t="shared" si="334"/>
        <v>0</v>
      </c>
    </row>
    <row r="681" spans="2:11">
      <c r="B681" s="563">
        <v>6100</v>
      </c>
      <c r="C681" s="548" t="s">
        <v>1101</v>
      </c>
      <c r="D681" s="538">
        <f>D682+D684+D694+D704+D706+D716+D725+D727</f>
        <v>0</v>
      </c>
      <c r="E681" s="538">
        <f t="shared" ref="E681:J681" si="344">E682+E684+E694+E704+E706+E716+E725+E727</f>
        <v>0</v>
      </c>
      <c r="F681" s="538">
        <f t="shared" si="344"/>
        <v>0</v>
      </c>
      <c r="G681" s="538">
        <f t="shared" si="344"/>
        <v>0</v>
      </c>
      <c r="H681" s="538">
        <f>H682+H684+H694+H704+H706+H716+H725+H727</f>
        <v>0</v>
      </c>
      <c r="I681" s="538">
        <f t="shared" si="344"/>
        <v>0</v>
      </c>
      <c r="J681" s="538">
        <f t="shared" si="344"/>
        <v>0</v>
      </c>
      <c r="K681" s="539">
        <f t="shared" si="334"/>
        <v>0</v>
      </c>
    </row>
    <row r="682" spans="2:11">
      <c r="B682" s="563">
        <v>6110</v>
      </c>
      <c r="C682" s="554" t="s">
        <v>1102</v>
      </c>
      <c r="D682" s="538">
        <f t="shared" ref="D682:J682" si="345">D683</f>
        <v>0</v>
      </c>
      <c r="E682" s="538">
        <f t="shared" si="345"/>
        <v>0</v>
      </c>
      <c r="F682" s="538">
        <f t="shared" si="345"/>
        <v>0</v>
      </c>
      <c r="G682" s="538">
        <f t="shared" si="345"/>
        <v>0</v>
      </c>
      <c r="H682" s="538">
        <f t="shared" si="345"/>
        <v>0</v>
      </c>
      <c r="I682" s="538">
        <f t="shared" si="345"/>
        <v>0</v>
      </c>
      <c r="J682" s="538">
        <f t="shared" si="345"/>
        <v>0</v>
      </c>
      <c r="K682" s="539">
        <f t="shared" si="334"/>
        <v>0</v>
      </c>
    </row>
    <row r="683" spans="2:11">
      <c r="B683" s="564">
        <v>6111</v>
      </c>
      <c r="C683" s="559" t="s">
        <v>1102</v>
      </c>
      <c r="D683" s="543"/>
      <c r="E683" s="543"/>
      <c r="F683" s="544">
        <f t="shared" ref="F683:F693" si="346">+D683+E683</f>
        <v>0</v>
      </c>
      <c r="G683" s="543"/>
      <c r="H683" s="543"/>
      <c r="I683" s="544">
        <f>+G683+H683+J683</f>
        <v>0</v>
      </c>
      <c r="J683" s="543"/>
      <c r="K683" s="560">
        <f t="shared" si="334"/>
        <v>0</v>
      </c>
    </row>
    <row r="684" spans="2:11">
      <c r="B684" s="563">
        <v>6120</v>
      </c>
      <c r="C684" s="554" t="s">
        <v>1103</v>
      </c>
      <c r="D684" s="538">
        <f t="shared" ref="D684:J684" si="347">D685+D686+D687+D688+D689+D690+D691+D692+D693</f>
        <v>0</v>
      </c>
      <c r="E684" s="538">
        <f t="shared" si="347"/>
        <v>0</v>
      </c>
      <c r="F684" s="538">
        <f t="shared" si="347"/>
        <v>0</v>
      </c>
      <c r="G684" s="538">
        <f t="shared" si="347"/>
        <v>0</v>
      </c>
      <c r="H684" s="538">
        <f t="shared" si="347"/>
        <v>0</v>
      </c>
      <c r="I684" s="538">
        <f t="shared" si="347"/>
        <v>0</v>
      </c>
      <c r="J684" s="538">
        <f t="shared" si="347"/>
        <v>0</v>
      </c>
      <c r="K684" s="539">
        <f t="shared" si="334"/>
        <v>0</v>
      </c>
    </row>
    <row r="685" spans="2:11">
      <c r="B685" s="564">
        <v>6121</v>
      </c>
      <c r="C685" s="559" t="s">
        <v>1104</v>
      </c>
      <c r="D685" s="543"/>
      <c r="E685" s="543"/>
      <c r="F685" s="544">
        <f t="shared" si="346"/>
        <v>0</v>
      </c>
      <c r="G685" s="543"/>
      <c r="H685" s="543"/>
      <c r="I685" s="544">
        <f t="shared" ref="I685:I693" si="348">+G685+H685+J685</f>
        <v>0</v>
      </c>
      <c r="J685" s="543"/>
      <c r="K685" s="560">
        <f t="shared" si="334"/>
        <v>0</v>
      </c>
    </row>
    <row r="686" spans="2:11">
      <c r="B686" s="564">
        <v>6122</v>
      </c>
      <c r="C686" s="559" t="s">
        <v>1105</v>
      </c>
      <c r="D686" s="543"/>
      <c r="E686" s="543"/>
      <c r="F686" s="544">
        <f t="shared" si="346"/>
        <v>0</v>
      </c>
      <c r="G686" s="543"/>
      <c r="H686" s="543"/>
      <c r="I686" s="544">
        <f t="shared" si="348"/>
        <v>0</v>
      </c>
      <c r="J686" s="543"/>
      <c r="K686" s="560">
        <f t="shared" si="334"/>
        <v>0</v>
      </c>
    </row>
    <row r="687" spans="2:11">
      <c r="B687" s="564">
        <v>6123</v>
      </c>
      <c r="C687" s="559" t="s">
        <v>1106</v>
      </c>
      <c r="D687" s="543"/>
      <c r="E687" s="543"/>
      <c r="F687" s="544">
        <f t="shared" si="346"/>
        <v>0</v>
      </c>
      <c r="G687" s="543"/>
      <c r="H687" s="543"/>
      <c r="I687" s="544">
        <f t="shared" si="348"/>
        <v>0</v>
      </c>
      <c r="J687" s="543"/>
      <c r="K687" s="560">
        <f t="shared" si="334"/>
        <v>0</v>
      </c>
    </row>
    <row r="688" spans="2:11">
      <c r="B688" s="564">
        <v>6124</v>
      </c>
      <c r="C688" s="559" t="s">
        <v>1107</v>
      </c>
      <c r="D688" s="543"/>
      <c r="E688" s="543"/>
      <c r="F688" s="544">
        <f t="shared" si="346"/>
        <v>0</v>
      </c>
      <c r="G688" s="543"/>
      <c r="H688" s="543"/>
      <c r="I688" s="544">
        <f t="shared" si="348"/>
        <v>0</v>
      </c>
      <c r="J688" s="543"/>
      <c r="K688" s="560">
        <f t="shared" si="334"/>
        <v>0</v>
      </c>
    </row>
    <row r="689" spans="2:11">
      <c r="B689" s="564">
        <v>6125</v>
      </c>
      <c r="C689" s="559" t="s">
        <v>1108</v>
      </c>
      <c r="D689" s="543"/>
      <c r="E689" s="543"/>
      <c r="F689" s="544">
        <f t="shared" si="346"/>
        <v>0</v>
      </c>
      <c r="G689" s="543"/>
      <c r="H689" s="543"/>
      <c r="I689" s="544">
        <f t="shared" si="348"/>
        <v>0</v>
      </c>
      <c r="J689" s="543"/>
      <c r="K689" s="560">
        <f t="shared" si="334"/>
        <v>0</v>
      </c>
    </row>
    <row r="690" spans="2:11">
      <c r="B690" s="564">
        <v>6126</v>
      </c>
      <c r="C690" s="559" t="s">
        <v>1109</v>
      </c>
      <c r="D690" s="543"/>
      <c r="E690" s="543"/>
      <c r="F690" s="544">
        <f t="shared" si="346"/>
        <v>0</v>
      </c>
      <c r="G690" s="543"/>
      <c r="H690" s="543"/>
      <c r="I690" s="544">
        <f t="shared" si="348"/>
        <v>0</v>
      </c>
      <c r="J690" s="543"/>
      <c r="K690" s="560">
        <f t="shared" si="334"/>
        <v>0</v>
      </c>
    </row>
    <row r="691" spans="2:11">
      <c r="B691" s="564">
        <v>6127</v>
      </c>
      <c r="C691" s="559" t="s">
        <v>1110</v>
      </c>
      <c r="D691" s="543"/>
      <c r="E691" s="543"/>
      <c r="F691" s="544">
        <f t="shared" si="346"/>
        <v>0</v>
      </c>
      <c r="G691" s="543"/>
      <c r="H691" s="543"/>
      <c r="I691" s="544">
        <f t="shared" si="348"/>
        <v>0</v>
      </c>
      <c r="J691" s="543"/>
      <c r="K691" s="560">
        <f t="shared" si="334"/>
        <v>0</v>
      </c>
    </row>
    <row r="692" spans="2:11">
      <c r="B692" s="564">
        <v>6128</v>
      </c>
      <c r="C692" s="559" t="s">
        <v>1111</v>
      </c>
      <c r="D692" s="543"/>
      <c r="E692" s="543"/>
      <c r="F692" s="544">
        <f t="shared" si="346"/>
        <v>0</v>
      </c>
      <c r="G692" s="543"/>
      <c r="H692" s="543"/>
      <c r="I692" s="544">
        <f t="shared" si="348"/>
        <v>0</v>
      </c>
      <c r="J692" s="543"/>
      <c r="K692" s="560">
        <f t="shared" si="334"/>
        <v>0</v>
      </c>
    </row>
    <row r="693" spans="2:11">
      <c r="B693" s="564">
        <v>6129</v>
      </c>
      <c r="C693" s="559" t="s">
        <v>1112</v>
      </c>
      <c r="D693" s="543"/>
      <c r="E693" s="543"/>
      <c r="F693" s="544">
        <f t="shared" si="346"/>
        <v>0</v>
      </c>
      <c r="G693" s="543"/>
      <c r="H693" s="543"/>
      <c r="I693" s="544">
        <f t="shared" si="348"/>
        <v>0</v>
      </c>
      <c r="J693" s="543"/>
      <c r="K693" s="560">
        <f t="shared" si="334"/>
        <v>0</v>
      </c>
    </row>
    <row r="694" spans="2:11" ht="22.5">
      <c r="B694" s="563">
        <v>6130</v>
      </c>
      <c r="C694" s="554" t="s">
        <v>1113</v>
      </c>
      <c r="D694" s="538">
        <f t="shared" ref="D694:J694" si="349">D695+D696+D697+D698+D699+D700+D701+D702+D703</f>
        <v>0</v>
      </c>
      <c r="E694" s="538">
        <f t="shared" si="349"/>
        <v>0</v>
      </c>
      <c r="F694" s="538">
        <f t="shared" si="349"/>
        <v>0</v>
      </c>
      <c r="G694" s="538">
        <f t="shared" si="349"/>
        <v>0</v>
      </c>
      <c r="H694" s="538">
        <f t="shared" si="349"/>
        <v>0</v>
      </c>
      <c r="I694" s="538">
        <f t="shared" si="349"/>
        <v>0</v>
      </c>
      <c r="J694" s="538">
        <f t="shared" si="349"/>
        <v>0</v>
      </c>
      <c r="K694" s="539">
        <f t="shared" si="334"/>
        <v>0</v>
      </c>
    </row>
    <row r="695" spans="2:11">
      <c r="B695" s="564">
        <v>6131</v>
      </c>
      <c r="C695" s="559" t="s">
        <v>1104</v>
      </c>
      <c r="D695" s="543"/>
      <c r="E695" s="543"/>
      <c r="F695" s="544">
        <f t="shared" ref="F695:F703" si="350">+D695+E695</f>
        <v>0</v>
      </c>
      <c r="G695" s="543"/>
      <c r="H695" s="543"/>
      <c r="I695" s="544">
        <f t="shared" ref="I695:I703" si="351">+G695+H695+J695</f>
        <v>0</v>
      </c>
      <c r="J695" s="543"/>
      <c r="K695" s="560">
        <f t="shared" si="334"/>
        <v>0</v>
      </c>
    </row>
    <row r="696" spans="2:11">
      <c r="B696" s="564">
        <v>6132</v>
      </c>
      <c r="C696" s="559" t="s">
        <v>1105</v>
      </c>
      <c r="D696" s="543"/>
      <c r="E696" s="543"/>
      <c r="F696" s="544">
        <f t="shared" si="350"/>
        <v>0</v>
      </c>
      <c r="G696" s="543"/>
      <c r="H696" s="543"/>
      <c r="I696" s="544">
        <f t="shared" si="351"/>
        <v>0</v>
      </c>
      <c r="J696" s="543"/>
      <c r="K696" s="560">
        <f t="shared" si="334"/>
        <v>0</v>
      </c>
    </row>
    <row r="697" spans="2:11">
      <c r="B697" s="564">
        <v>6133</v>
      </c>
      <c r="C697" s="559" t="s">
        <v>1106</v>
      </c>
      <c r="D697" s="543"/>
      <c r="E697" s="543"/>
      <c r="F697" s="544">
        <f t="shared" si="350"/>
        <v>0</v>
      </c>
      <c r="G697" s="543"/>
      <c r="H697" s="543"/>
      <c r="I697" s="544">
        <f t="shared" si="351"/>
        <v>0</v>
      </c>
      <c r="J697" s="543"/>
      <c r="K697" s="560">
        <f t="shared" si="334"/>
        <v>0</v>
      </c>
    </row>
    <row r="698" spans="2:11">
      <c r="B698" s="564">
        <v>6134</v>
      </c>
      <c r="C698" s="559" t="s">
        <v>1107</v>
      </c>
      <c r="D698" s="543"/>
      <c r="E698" s="543"/>
      <c r="F698" s="544">
        <f t="shared" si="350"/>
        <v>0</v>
      </c>
      <c r="G698" s="543"/>
      <c r="H698" s="543"/>
      <c r="I698" s="544">
        <f t="shared" si="351"/>
        <v>0</v>
      </c>
      <c r="J698" s="543"/>
      <c r="K698" s="560">
        <f t="shared" si="334"/>
        <v>0</v>
      </c>
    </row>
    <row r="699" spans="2:11">
      <c r="B699" s="564">
        <v>6135</v>
      </c>
      <c r="C699" s="559" t="s">
        <v>1108</v>
      </c>
      <c r="D699" s="543"/>
      <c r="E699" s="543"/>
      <c r="F699" s="544">
        <f t="shared" si="350"/>
        <v>0</v>
      </c>
      <c r="G699" s="543"/>
      <c r="H699" s="543"/>
      <c r="I699" s="544">
        <f t="shared" si="351"/>
        <v>0</v>
      </c>
      <c r="J699" s="543"/>
      <c r="K699" s="560">
        <f t="shared" si="334"/>
        <v>0</v>
      </c>
    </row>
    <row r="700" spans="2:11">
      <c r="B700" s="564">
        <v>6136</v>
      </c>
      <c r="C700" s="559" t="s">
        <v>1109</v>
      </c>
      <c r="D700" s="543"/>
      <c r="E700" s="543"/>
      <c r="F700" s="544">
        <f t="shared" si="350"/>
        <v>0</v>
      </c>
      <c r="G700" s="543"/>
      <c r="H700" s="543"/>
      <c r="I700" s="544">
        <f t="shared" si="351"/>
        <v>0</v>
      </c>
      <c r="J700" s="543"/>
      <c r="K700" s="560">
        <f t="shared" si="334"/>
        <v>0</v>
      </c>
    </row>
    <row r="701" spans="2:11">
      <c r="B701" s="564">
        <v>6137</v>
      </c>
      <c r="C701" s="559" t="s">
        <v>1110</v>
      </c>
      <c r="D701" s="543"/>
      <c r="E701" s="543"/>
      <c r="F701" s="544">
        <f t="shared" si="350"/>
        <v>0</v>
      </c>
      <c r="G701" s="543"/>
      <c r="H701" s="543"/>
      <c r="I701" s="544">
        <f t="shared" si="351"/>
        <v>0</v>
      </c>
      <c r="J701" s="543"/>
      <c r="K701" s="560">
        <f t="shared" si="334"/>
        <v>0</v>
      </c>
    </row>
    <row r="702" spans="2:11">
      <c r="B702" s="564">
        <v>6138</v>
      </c>
      <c r="C702" s="559" t="s">
        <v>1112</v>
      </c>
      <c r="D702" s="543"/>
      <c r="E702" s="543"/>
      <c r="F702" s="544">
        <f t="shared" si="350"/>
        <v>0</v>
      </c>
      <c r="G702" s="543"/>
      <c r="H702" s="543"/>
      <c r="I702" s="544">
        <f t="shared" si="351"/>
        <v>0</v>
      </c>
      <c r="J702" s="543"/>
      <c r="K702" s="560">
        <f t="shared" si="334"/>
        <v>0</v>
      </c>
    </row>
    <row r="703" spans="2:11">
      <c r="B703" s="564">
        <v>6139</v>
      </c>
      <c r="C703" s="559" t="s">
        <v>1114</v>
      </c>
      <c r="D703" s="543"/>
      <c r="E703" s="543"/>
      <c r="F703" s="544">
        <f t="shared" si="350"/>
        <v>0</v>
      </c>
      <c r="G703" s="543"/>
      <c r="H703" s="543"/>
      <c r="I703" s="544">
        <f t="shared" si="351"/>
        <v>0</v>
      </c>
      <c r="J703" s="543"/>
      <c r="K703" s="560">
        <f t="shared" si="334"/>
        <v>0</v>
      </c>
    </row>
    <row r="704" spans="2:11">
      <c r="B704" s="563">
        <v>6140</v>
      </c>
      <c r="C704" s="554" t="s">
        <v>1115</v>
      </c>
      <c r="D704" s="538">
        <f t="shared" ref="D704:J704" si="352">D705</f>
        <v>0</v>
      </c>
      <c r="E704" s="538">
        <f t="shared" si="352"/>
        <v>0</v>
      </c>
      <c r="F704" s="538">
        <f t="shared" si="352"/>
        <v>0</v>
      </c>
      <c r="G704" s="538">
        <f t="shared" si="352"/>
        <v>0</v>
      </c>
      <c r="H704" s="538">
        <f t="shared" si="352"/>
        <v>0</v>
      </c>
      <c r="I704" s="538">
        <f t="shared" si="352"/>
        <v>0</v>
      </c>
      <c r="J704" s="538">
        <f t="shared" si="352"/>
        <v>0</v>
      </c>
      <c r="K704" s="539">
        <f t="shared" si="334"/>
        <v>0</v>
      </c>
    </row>
    <row r="705" spans="2:11">
      <c r="B705" s="564">
        <v>6141</v>
      </c>
      <c r="C705" s="559" t="s">
        <v>1115</v>
      </c>
      <c r="D705" s="543"/>
      <c r="E705" s="543"/>
      <c r="F705" s="544">
        <f t="shared" ref="F705:F715" si="353">+D705+E705</f>
        <v>0</v>
      </c>
      <c r="G705" s="543"/>
      <c r="H705" s="543"/>
      <c r="I705" s="544">
        <f>+G705+H705+J705</f>
        <v>0</v>
      </c>
      <c r="J705" s="543"/>
      <c r="K705" s="560">
        <f t="shared" si="334"/>
        <v>0</v>
      </c>
    </row>
    <row r="706" spans="2:11">
      <c r="B706" s="563">
        <v>6150</v>
      </c>
      <c r="C706" s="554" t="s">
        <v>1116</v>
      </c>
      <c r="D706" s="538">
        <f t="shared" ref="D706:J706" si="354">D707+D708+D709+D710+D711+D712+D713+D714+D715</f>
        <v>0</v>
      </c>
      <c r="E706" s="538">
        <f t="shared" si="354"/>
        <v>0</v>
      </c>
      <c r="F706" s="538">
        <f t="shared" si="354"/>
        <v>0</v>
      </c>
      <c r="G706" s="538">
        <f t="shared" si="354"/>
        <v>0</v>
      </c>
      <c r="H706" s="538">
        <f t="shared" si="354"/>
        <v>0</v>
      </c>
      <c r="I706" s="538">
        <f t="shared" si="354"/>
        <v>0</v>
      </c>
      <c r="J706" s="538">
        <f t="shared" si="354"/>
        <v>0</v>
      </c>
      <c r="K706" s="539">
        <f t="shared" si="334"/>
        <v>0</v>
      </c>
    </row>
    <row r="707" spans="2:11">
      <c r="B707" s="564">
        <v>6151</v>
      </c>
      <c r="C707" s="559" t="s">
        <v>1104</v>
      </c>
      <c r="D707" s="543"/>
      <c r="E707" s="543"/>
      <c r="F707" s="544">
        <f t="shared" si="353"/>
        <v>0</v>
      </c>
      <c r="G707" s="543"/>
      <c r="H707" s="543"/>
      <c r="I707" s="544">
        <f t="shared" ref="I707:I715" si="355">+G707+H707+J707</f>
        <v>0</v>
      </c>
      <c r="J707" s="543"/>
      <c r="K707" s="560">
        <f t="shared" si="334"/>
        <v>0</v>
      </c>
    </row>
    <row r="708" spans="2:11">
      <c r="B708" s="564">
        <v>6152</v>
      </c>
      <c r="C708" s="559" t="s">
        <v>1105</v>
      </c>
      <c r="D708" s="543"/>
      <c r="E708" s="543"/>
      <c r="F708" s="544">
        <f t="shared" si="353"/>
        <v>0</v>
      </c>
      <c r="G708" s="543"/>
      <c r="H708" s="543"/>
      <c r="I708" s="544">
        <f t="shared" si="355"/>
        <v>0</v>
      </c>
      <c r="J708" s="543"/>
      <c r="K708" s="560">
        <f t="shared" si="334"/>
        <v>0</v>
      </c>
    </row>
    <row r="709" spans="2:11">
      <c r="B709" s="564">
        <v>6153</v>
      </c>
      <c r="C709" s="559" t="s">
        <v>1106</v>
      </c>
      <c r="D709" s="543"/>
      <c r="E709" s="543"/>
      <c r="F709" s="544">
        <f t="shared" si="353"/>
        <v>0</v>
      </c>
      <c r="G709" s="543"/>
      <c r="H709" s="543"/>
      <c r="I709" s="544">
        <f t="shared" si="355"/>
        <v>0</v>
      </c>
      <c r="J709" s="543"/>
      <c r="K709" s="560">
        <f t="shared" si="334"/>
        <v>0</v>
      </c>
    </row>
    <row r="710" spans="2:11">
      <c r="B710" s="564">
        <v>6154</v>
      </c>
      <c r="C710" s="559" t="s">
        <v>1107</v>
      </c>
      <c r="D710" s="543"/>
      <c r="E710" s="543"/>
      <c r="F710" s="544">
        <f t="shared" si="353"/>
        <v>0</v>
      </c>
      <c r="G710" s="543"/>
      <c r="H710" s="543"/>
      <c r="I710" s="544">
        <f t="shared" si="355"/>
        <v>0</v>
      </c>
      <c r="J710" s="543"/>
      <c r="K710" s="560">
        <f t="shared" si="334"/>
        <v>0</v>
      </c>
    </row>
    <row r="711" spans="2:11">
      <c r="B711" s="564">
        <v>6155</v>
      </c>
      <c r="C711" s="559" t="s">
        <v>1108</v>
      </c>
      <c r="D711" s="543"/>
      <c r="E711" s="543"/>
      <c r="F711" s="544">
        <f t="shared" si="353"/>
        <v>0</v>
      </c>
      <c r="G711" s="543"/>
      <c r="H711" s="543"/>
      <c r="I711" s="544">
        <f t="shared" si="355"/>
        <v>0</v>
      </c>
      <c r="J711" s="543"/>
      <c r="K711" s="560">
        <f t="shared" si="334"/>
        <v>0</v>
      </c>
    </row>
    <row r="712" spans="2:11">
      <c r="B712" s="564">
        <v>6156</v>
      </c>
      <c r="C712" s="559" t="s">
        <v>1109</v>
      </c>
      <c r="D712" s="543"/>
      <c r="E712" s="543"/>
      <c r="F712" s="544">
        <f t="shared" si="353"/>
        <v>0</v>
      </c>
      <c r="G712" s="543"/>
      <c r="H712" s="543"/>
      <c r="I712" s="544">
        <f t="shared" si="355"/>
        <v>0</v>
      </c>
      <c r="J712" s="543"/>
      <c r="K712" s="560">
        <f t="shared" si="334"/>
        <v>0</v>
      </c>
    </row>
    <row r="713" spans="2:11">
      <c r="B713" s="564">
        <v>6157</v>
      </c>
      <c r="C713" s="559" t="s">
        <v>1110</v>
      </c>
      <c r="D713" s="543"/>
      <c r="E713" s="543"/>
      <c r="F713" s="544">
        <f t="shared" si="353"/>
        <v>0</v>
      </c>
      <c r="G713" s="543"/>
      <c r="H713" s="543"/>
      <c r="I713" s="544">
        <f t="shared" si="355"/>
        <v>0</v>
      </c>
      <c r="J713" s="543"/>
      <c r="K713" s="560">
        <f t="shared" si="334"/>
        <v>0</v>
      </c>
    </row>
    <row r="714" spans="2:11">
      <c r="B714" s="564">
        <v>6158</v>
      </c>
      <c r="C714" s="559" t="s">
        <v>1112</v>
      </c>
      <c r="D714" s="543"/>
      <c r="E714" s="543"/>
      <c r="F714" s="544">
        <f t="shared" si="353"/>
        <v>0</v>
      </c>
      <c r="G714" s="543"/>
      <c r="H714" s="543"/>
      <c r="I714" s="544">
        <f t="shared" si="355"/>
        <v>0</v>
      </c>
      <c r="J714" s="543"/>
      <c r="K714" s="560">
        <f t="shared" si="334"/>
        <v>0</v>
      </c>
    </row>
    <row r="715" spans="2:11">
      <c r="B715" s="564">
        <v>6159</v>
      </c>
      <c r="C715" s="559" t="s">
        <v>1117</v>
      </c>
      <c r="D715" s="543"/>
      <c r="E715" s="543"/>
      <c r="F715" s="544">
        <f t="shared" si="353"/>
        <v>0</v>
      </c>
      <c r="G715" s="543"/>
      <c r="H715" s="543"/>
      <c r="I715" s="544">
        <f t="shared" si="355"/>
        <v>0</v>
      </c>
      <c r="J715" s="543"/>
      <c r="K715" s="560">
        <f t="shared" si="334"/>
        <v>0</v>
      </c>
    </row>
    <row r="716" spans="2:11">
      <c r="B716" s="563">
        <v>6160</v>
      </c>
      <c r="C716" s="554" t="s">
        <v>1122</v>
      </c>
      <c r="D716" s="538">
        <f t="shared" ref="D716:J716" si="356">D717+D718+D719+D720+D721+D722+D723+D724</f>
        <v>0</v>
      </c>
      <c r="E716" s="538">
        <f t="shared" si="356"/>
        <v>0</v>
      </c>
      <c r="F716" s="538">
        <f t="shared" si="356"/>
        <v>0</v>
      </c>
      <c r="G716" s="538">
        <f t="shared" si="356"/>
        <v>0</v>
      </c>
      <c r="H716" s="538">
        <f t="shared" si="356"/>
        <v>0</v>
      </c>
      <c r="I716" s="538">
        <f t="shared" si="356"/>
        <v>0</v>
      </c>
      <c r="J716" s="538">
        <f t="shared" si="356"/>
        <v>0</v>
      </c>
      <c r="K716" s="539">
        <f t="shared" si="334"/>
        <v>0</v>
      </c>
    </row>
    <row r="717" spans="2:11">
      <c r="B717" s="564">
        <v>6161</v>
      </c>
      <c r="C717" s="565" t="s">
        <v>1104</v>
      </c>
      <c r="D717" s="543"/>
      <c r="E717" s="543"/>
      <c r="F717" s="544">
        <f t="shared" ref="F717:F724" si="357">+D717+E717</f>
        <v>0</v>
      </c>
      <c r="G717" s="543"/>
      <c r="H717" s="543"/>
      <c r="I717" s="544">
        <f t="shared" ref="I717:I724" si="358">+G717+H717+J717</f>
        <v>0</v>
      </c>
      <c r="J717" s="543"/>
      <c r="K717" s="560">
        <f t="shared" si="334"/>
        <v>0</v>
      </c>
    </row>
    <row r="718" spans="2:11">
      <c r="B718" s="564">
        <v>6162</v>
      </c>
      <c r="C718" s="559" t="s">
        <v>1105</v>
      </c>
      <c r="D718" s="543"/>
      <c r="E718" s="543"/>
      <c r="F718" s="544">
        <f t="shared" si="357"/>
        <v>0</v>
      </c>
      <c r="G718" s="543"/>
      <c r="H718" s="543"/>
      <c r="I718" s="544">
        <f t="shared" si="358"/>
        <v>0</v>
      </c>
      <c r="J718" s="543"/>
      <c r="K718" s="560">
        <f t="shared" si="334"/>
        <v>0</v>
      </c>
    </row>
    <row r="719" spans="2:11">
      <c r="B719" s="564">
        <v>6163</v>
      </c>
      <c r="C719" s="559" t="s">
        <v>1106</v>
      </c>
      <c r="D719" s="543"/>
      <c r="E719" s="543"/>
      <c r="F719" s="544">
        <f t="shared" si="357"/>
        <v>0</v>
      </c>
      <c r="G719" s="543"/>
      <c r="H719" s="543"/>
      <c r="I719" s="544">
        <f t="shared" si="358"/>
        <v>0</v>
      </c>
      <c r="J719" s="543"/>
      <c r="K719" s="560">
        <f t="shared" si="334"/>
        <v>0</v>
      </c>
    </row>
    <row r="720" spans="2:11">
      <c r="B720" s="564">
        <v>6164</v>
      </c>
      <c r="C720" s="559" t="s">
        <v>1107</v>
      </c>
      <c r="D720" s="543"/>
      <c r="E720" s="543"/>
      <c r="F720" s="544">
        <f t="shared" si="357"/>
        <v>0</v>
      </c>
      <c r="G720" s="543"/>
      <c r="H720" s="543"/>
      <c r="I720" s="544">
        <f t="shared" si="358"/>
        <v>0</v>
      </c>
      <c r="J720" s="543"/>
      <c r="K720" s="560">
        <f t="shared" si="334"/>
        <v>0</v>
      </c>
    </row>
    <row r="721" spans="2:11">
      <c r="B721" s="564">
        <v>6165</v>
      </c>
      <c r="C721" s="559" t="s">
        <v>1108</v>
      </c>
      <c r="D721" s="543"/>
      <c r="E721" s="543"/>
      <c r="F721" s="544">
        <f t="shared" si="357"/>
        <v>0</v>
      </c>
      <c r="G721" s="543"/>
      <c r="H721" s="543"/>
      <c r="I721" s="544">
        <f t="shared" si="358"/>
        <v>0</v>
      </c>
      <c r="J721" s="543"/>
      <c r="K721" s="560">
        <f t="shared" si="334"/>
        <v>0</v>
      </c>
    </row>
    <row r="722" spans="2:11">
      <c r="B722" s="564">
        <v>6166</v>
      </c>
      <c r="C722" s="559" t="s">
        <v>1109</v>
      </c>
      <c r="D722" s="543"/>
      <c r="E722" s="543"/>
      <c r="F722" s="544">
        <f t="shared" si="357"/>
        <v>0</v>
      </c>
      <c r="G722" s="543"/>
      <c r="H722" s="543"/>
      <c r="I722" s="544">
        <f t="shared" si="358"/>
        <v>0</v>
      </c>
      <c r="J722" s="543"/>
      <c r="K722" s="560">
        <f t="shared" si="334"/>
        <v>0</v>
      </c>
    </row>
    <row r="723" spans="2:11">
      <c r="B723" s="564">
        <v>6167</v>
      </c>
      <c r="C723" s="559" t="s">
        <v>1110</v>
      </c>
      <c r="D723" s="543"/>
      <c r="E723" s="543"/>
      <c r="F723" s="544">
        <f t="shared" si="357"/>
        <v>0</v>
      </c>
      <c r="G723" s="543"/>
      <c r="H723" s="543"/>
      <c r="I723" s="544">
        <f t="shared" si="358"/>
        <v>0</v>
      </c>
      <c r="J723" s="543"/>
      <c r="K723" s="560">
        <f t="shared" si="334"/>
        <v>0</v>
      </c>
    </row>
    <row r="724" spans="2:11">
      <c r="B724" s="564">
        <v>6168</v>
      </c>
      <c r="C724" s="559" t="s">
        <v>1112</v>
      </c>
      <c r="D724" s="543"/>
      <c r="E724" s="543"/>
      <c r="F724" s="544">
        <f t="shared" si="357"/>
        <v>0</v>
      </c>
      <c r="G724" s="543"/>
      <c r="H724" s="543"/>
      <c r="I724" s="544">
        <f t="shared" si="358"/>
        <v>0</v>
      </c>
      <c r="J724" s="543"/>
      <c r="K724" s="560">
        <f t="shared" si="334"/>
        <v>0</v>
      </c>
    </row>
    <row r="725" spans="2:11" ht="14.25" customHeight="1">
      <c r="B725" s="563">
        <v>6170</v>
      </c>
      <c r="C725" s="554" t="s">
        <v>1118</v>
      </c>
      <c r="D725" s="538">
        <f t="shared" ref="D725:J725" si="359">D726</f>
        <v>0</v>
      </c>
      <c r="E725" s="538">
        <f t="shared" si="359"/>
        <v>0</v>
      </c>
      <c r="F725" s="538">
        <f t="shared" si="359"/>
        <v>0</v>
      </c>
      <c r="G725" s="538">
        <f t="shared" si="359"/>
        <v>0</v>
      </c>
      <c r="H725" s="538">
        <f t="shared" si="359"/>
        <v>0</v>
      </c>
      <c r="I725" s="538">
        <f t="shared" si="359"/>
        <v>0</v>
      </c>
      <c r="J725" s="538">
        <f t="shared" si="359"/>
        <v>0</v>
      </c>
      <c r="K725" s="539">
        <f t="shared" si="334"/>
        <v>0</v>
      </c>
    </row>
    <row r="726" spans="2:11">
      <c r="B726" s="564">
        <v>6171</v>
      </c>
      <c r="C726" s="559" t="s">
        <v>1118</v>
      </c>
      <c r="D726" s="543"/>
      <c r="E726" s="543"/>
      <c r="F726" s="544">
        <f>+D726+E726</f>
        <v>0</v>
      </c>
      <c r="G726" s="543"/>
      <c r="H726" s="543"/>
      <c r="I726" s="544">
        <f>+G726+H726+J726</f>
        <v>0</v>
      </c>
      <c r="J726" s="543"/>
      <c r="K726" s="560">
        <f t="shared" si="334"/>
        <v>0</v>
      </c>
    </row>
    <row r="727" spans="2:11">
      <c r="B727" s="563">
        <v>6190</v>
      </c>
      <c r="C727" s="554" t="s">
        <v>1119</v>
      </c>
      <c r="D727" s="538">
        <f t="shared" ref="D727:J727" si="360">D728</f>
        <v>0</v>
      </c>
      <c r="E727" s="538">
        <f t="shared" si="360"/>
        <v>0</v>
      </c>
      <c r="F727" s="538">
        <f t="shared" si="360"/>
        <v>0</v>
      </c>
      <c r="G727" s="538">
        <f t="shared" si="360"/>
        <v>0</v>
      </c>
      <c r="H727" s="538">
        <f t="shared" si="360"/>
        <v>0</v>
      </c>
      <c r="I727" s="538">
        <f t="shared" si="360"/>
        <v>0</v>
      </c>
      <c r="J727" s="538">
        <f t="shared" si="360"/>
        <v>0</v>
      </c>
      <c r="K727" s="539">
        <f t="shared" ref="K727:K790" si="361">F727-I727</f>
        <v>0</v>
      </c>
    </row>
    <row r="728" spans="2:11">
      <c r="B728" s="564">
        <v>6191</v>
      </c>
      <c r="C728" s="559" t="s">
        <v>1119</v>
      </c>
      <c r="D728" s="543"/>
      <c r="E728" s="543"/>
      <c r="F728" s="544">
        <f>+D728+E728</f>
        <v>0</v>
      </c>
      <c r="G728" s="543"/>
      <c r="H728" s="543"/>
      <c r="I728" s="544">
        <f>+G728+H728+J728</f>
        <v>0</v>
      </c>
      <c r="J728" s="543"/>
      <c r="K728" s="560">
        <f t="shared" si="361"/>
        <v>0</v>
      </c>
    </row>
    <row r="729" spans="2:11">
      <c r="B729" s="563">
        <v>6200</v>
      </c>
      <c r="C729" s="548" t="s">
        <v>1120</v>
      </c>
      <c r="D729" s="538">
        <f t="shared" ref="D729:J729" si="362">D730+D732+D734+D736+D738+D740+D742+D744</f>
        <v>0</v>
      </c>
      <c r="E729" s="538">
        <f t="shared" si="362"/>
        <v>0</v>
      </c>
      <c r="F729" s="538">
        <f t="shared" si="362"/>
        <v>0</v>
      </c>
      <c r="G729" s="538">
        <f t="shared" si="362"/>
        <v>0</v>
      </c>
      <c r="H729" s="538">
        <f t="shared" si="362"/>
        <v>0</v>
      </c>
      <c r="I729" s="538">
        <f t="shared" si="362"/>
        <v>0</v>
      </c>
      <c r="J729" s="538">
        <f t="shared" si="362"/>
        <v>0</v>
      </c>
      <c r="K729" s="539">
        <f t="shared" si="361"/>
        <v>0</v>
      </c>
    </row>
    <row r="730" spans="2:11">
      <c r="B730" s="563">
        <v>6210</v>
      </c>
      <c r="C730" s="554" t="s">
        <v>1102</v>
      </c>
      <c r="D730" s="538">
        <f t="shared" ref="D730:J730" si="363">D731</f>
        <v>0</v>
      </c>
      <c r="E730" s="538">
        <f t="shared" si="363"/>
        <v>0</v>
      </c>
      <c r="F730" s="538">
        <f t="shared" si="363"/>
        <v>0</v>
      </c>
      <c r="G730" s="538">
        <f t="shared" si="363"/>
        <v>0</v>
      </c>
      <c r="H730" s="538">
        <f t="shared" si="363"/>
        <v>0</v>
      </c>
      <c r="I730" s="538">
        <f t="shared" si="363"/>
        <v>0</v>
      </c>
      <c r="J730" s="538">
        <f t="shared" si="363"/>
        <v>0</v>
      </c>
      <c r="K730" s="539">
        <f t="shared" si="361"/>
        <v>0</v>
      </c>
    </row>
    <row r="731" spans="2:11">
      <c r="B731" s="564">
        <v>6211</v>
      </c>
      <c r="C731" s="559" t="s">
        <v>1102</v>
      </c>
      <c r="D731" s="543"/>
      <c r="E731" s="543"/>
      <c r="F731" s="544">
        <f t="shared" ref="F731:F745" si="364">+D731+E731</f>
        <v>0</v>
      </c>
      <c r="G731" s="543"/>
      <c r="H731" s="543"/>
      <c r="I731" s="544">
        <f>+G731+H731+J731</f>
        <v>0</v>
      </c>
      <c r="J731" s="543"/>
      <c r="K731" s="560">
        <f t="shared" si="361"/>
        <v>0</v>
      </c>
    </row>
    <row r="732" spans="2:11">
      <c r="B732" s="563">
        <v>6220</v>
      </c>
      <c r="C732" s="554" t="s">
        <v>1103</v>
      </c>
      <c r="D732" s="538">
        <f t="shared" ref="D732:J732" si="365">D733</f>
        <v>0</v>
      </c>
      <c r="E732" s="538">
        <f t="shared" si="365"/>
        <v>0</v>
      </c>
      <c r="F732" s="538">
        <f t="shared" si="365"/>
        <v>0</v>
      </c>
      <c r="G732" s="538">
        <f t="shared" si="365"/>
        <v>0</v>
      </c>
      <c r="H732" s="538">
        <f t="shared" si="365"/>
        <v>0</v>
      </c>
      <c r="I732" s="538">
        <f t="shared" si="365"/>
        <v>0</v>
      </c>
      <c r="J732" s="538">
        <f t="shared" si="365"/>
        <v>0</v>
      </c>
      <c r="K732" s="539">
        <f t="shared" si="361"/>
        <v>0</v>
      </c>
    </row>
    <row r="733" spans="2:11">
      <c r="B733" s="564">
        <v>6221</v>
      </c>
      <c r="C733" s="559" t="s">
        <v>1103</v>
      </c>
      <c r="D733" s="543"/>
      <c r="E733" s="543"/>
      <c r="F733" s="544">
        <f t="shared" si="364"/>
        <v>0</v>
      </c>
      <c r="G733" s="543"/>
      <c r="H733" s="543"/>
      <c r="I733" s="544">
        <f>+G733+H733+J733</f>
        <v>0</v>
      </c>
      <c r="J733" s="543"/>
      <c r="K733" s="560">
        <f t="shared" si="361"/>
        <v>0</v>
      </c>
    </row>
    <row r="734" spans="2:11" ht="22.5">
      <c r="B734" s="563">
        <v>6230</v>
      </c>
      <c r="C734" s="554" t="s">
        <v>1121</v>
      </c>
      <c r="D734" s="538">
        <f t="shared" ref="D734:J734" si="366">D735</f>
        <v>0</v>
      </c>
      <c r="E734" s="538">
        <f t="shared" si="366"/>
        <v>0</v>
      </c>
      <c r="F734" s="538">
        <f t="shared" si="366"/>
        <v>0</v>
      </c>
      <c r="G734" s="538">
        <f t="shared" si="366"/>
        <v>0</v>
      </c>
      <c r="H734" s="538">
        <f t="shared" si="366"/>
        <v>0</v>
      </c>
      <c r="I734" s="538">
        <f t="shared" si="366"/>
        <v>0</v>
      </c>
      <c r="J734" s="538">
        <f t="shared" si="366"/>
        <v>0</v>
      </c>
      <c r="K734" s="539">
        <f t="shared" si="361"/>
        <v>0</v>
      </c>
    </row>
    <row r="735" spans="2:11" ht="22.5">
      <c r="B735" s="564">
        <v>6231</v>
      </c>
      <c r="C735" s="559" t="s">
        <v>1121</v>
      </c>
      <c r="D735" s="543"/>
      <c r="E735" s="543"/>
      <c r="F735" s="544">
        <f t="shared" si="364"/>
        <v>0</v>
      </c>
      <c r="G735" s="543"/>
      <c r="H735" s="543"/>
      <c r="I735" s="544">
        <f>+G735+H735+J735</f>
        <v>0</v>
      </c>
      <c r="J735" s="543"/>
      <c r="K735" s="560">
        <f t="shared" si="361"/>
        <v>0</v>
      </c>
    </row>
    <row r="736" spans="2:11">
      <c r="B736" s="563">
        <v>6240</v>
      </c>
      <c r="C736" s="554" t="s">
        <v>1115</v>
      </c>
      <c r="D736" s="538">
        <f t="shared" ref="D736:J736" si="367">D737</f>
        <v>0</v>
      </c>
      <c r="E736" s="538">
        <f t="shared" si="367"/>
        <v>0</v>
      </c>
      <c r="F736" s="538">
        <f t="shared" si="367"/>
        <v>0</v>
      </c>
      <c r="G736" s="538">
        <f t="shared" si="367"/>
        <v>0</v>
      </c>
      <c r="H736" s="538">
        <f t="shared" si="367"/>
        <v>0</v>
      </c>
      <c r="I736" s="538">
        <f t="shared" si="367"/>
        <v>0</v>
      </c>
      <c r="J736" s="538">
        <f t="shared" si="367"/>
        <v>0</v>
      </c>
      <c r="K736" s="539">
        <f t="shared" si="361"/>
        <v>0</v>
      </c>
    </row>
    <row r="737" spans="2:11">
      <c r="B737" s="564">
        <v>6241</v>
      </c>
      <c r="C737" s="559" t="s">
        <v>1115</v>
      </c>
      <c r="D737" s="543"/>
      <c r="E737" s="543"/>
      <c r="F737" s="544">
        <f t="shared" si="364"/>
        <v>0</v>
      </c>
      <c r="G737" s="543"/>
      <c r="H737" s="543"/>
      <c r="I737" s="544">
        <f>+G737+H737+J737</f>
        <v>0</v>
      </c>
      <c r="J737" s="543"/>
      <c r="K737" s="560">
        <f t="shared" si="361"/>
        <v>0</v>
      </c>
    </row>
    <row r="738" spans="2:11">
      <c r="B738" s="563">
        <v>6250</v>
      </c>
      <c r="C738" s="554" t="s">
        <v>1116</v>
      </c>
      <c r="D738" s="538">
        <f t="shared" ref="D738:J738" si="368">D739</f>
        <v>0</v>
      </c>
      <c r="E738" s="538">
        <f t="shared" si="368"/>
        <v>0</v>
      </c>
      <c r="F738" s="538">
        <f t="shared" si="368"/>
        <v>0</v>
      </c>
      <c r="G738" s="538">
        <f t="shared" si="368"/>
        <v>0</v>
      </c>
      <c r="H738" s="538">
        <f t="shared" si="368"/>
        <v>0</v>
      </c>
      <c r="I738" s="538">
        <f t="shared" si="368"/>
        <v>0</v>
      </c>
      <c r="J738" s="538">
        <f t="shared" si="368"/>
        <v>0</v>
      </c>
      <c r="K738" s="539">
        <f t="shared" si="361"/>
        <v>0</v>
      </c>
    </row>
    <row r="739" spans="2:11">
      <c r="B739" s="564">
        <v>6251</v>
      </c>
      <c r="C739" s="559" t="s">
        <v>1116</v>
      </c>
      <c r="D739" s="543"/>
      <c r="E739" s="543"/>
      <c r="F739" s="544">
        <f t="shared" si="364"/>
        <v>0</v>
      </c>
      <c r="G739" s="543"/>
      <c r="H739" s="543"/>
      <c r="I739" s="544">
        <f>+G739+H739+J739</f>
        <v>0</v>
      </c>
      <c r="J739" s="543"/>
      <c r="K739" s="560">
        <f t="shared" si="361"/>
        <v>0</v>
      </c>
    </row>
    <row r="740" spans="2:11">
      <c r="B740" s="563">
        <v>6260</v>
      </c>
      <c r="C740" s="554" t="s">
        <v>1122</v>
      </c>
      <c r="D740" s="538">
        <f t="shared" ref="D740:J740" si="369">D741</f>
        <v>0</v>
      </c>
      <c r="E740" s="538">
        <f t="shared" si="369"/>
        <v>0</v>
      </c>
      <c r="F740" s="538">
        <f t="shared" si="369"/>
        <v>0</v>
      </c>
      <c r="G740" s="538">
        <f t="shared" si="369"/>
        <v>0</v>
      </c>
      <c r="H740" s="538">
        <f t="shared" si="369"/>
        <v>0</v>
      </c>
      <c r="I740" s="538">
        <f t="shared" si="369"/>
        <v>0</v>
      </c>
      <c r="J740" s="538">
        <f t="shared" si="369"/>
        <v>0</v>
      </c>
      <c r="K740" s="539">
        <f t="shared" si="361"/>
        <v>0</v>
      </c>
    </row>
    <row r="741" spans="2:11">
      <c r="B741" s="564">
        <v>6261</v>
      </c>
      <c r="C741" s="559" t="s">
        <v>1122</v>
      </c>
      <c r="D741" s="543"/>
      <c r="E741" s="543"/>
      <c r="F741" s="544">
        <f t="shared" si="364"/>
        <v>0</v>
      </c>
      <c r="G741" s="543"/>
      <c r="H741" s="543"/>
      <c r="I741" s="544">
        <f>+G741+H741+J741</f>
        <v>0</v>
      </c>
      <c r="J741" s="543"/>
      <c r="K741" s="560">
        <f t="shared" si="361"/>
        <v>0</v>
      </c>
    </row>
    <row r="742" spans="2:11" ht="13.5" customHeight="1">
      <c r="B742" s="563">
        <v>6270</v>
      </c>
      <c r="C742" s="554" t="s">
        <v>1118</v>
      </c>
      <c r="D742" s="538">
        <f t="shared" ref="D742:J742" si="370">D743</f>
        <v>0</v>
      </c>
      <c r="E742" s="538">
        <f t="shared" si="370"/>
        <v>0</v>
      </c>
      <c r="F742" s="538">
        <f t="shared" si="370"/>
        <v>0</v>
      </c>
      <c r="G742" s="538">
        <f t="shared" si="370"/>
        <v>0</v>
      </c>
      <c r="H742" s="538">
        <f t="shared" si="370"/>
        <v>0</v>
      </c>
      <c r="I742" s="538">
        <f t="shared" si="370"/>
        <v>0</v>
      </c>
      <c r="J742" s="538">
        <f t="shared" si="370"/>
        <v>0</v>
      </c>
      <c r="K742" s="539">
        <f t="shared" si="361"/>
        <v>0</v>
      </c>
    </row>
    <row r="743" spans="2:11">
      <c r="B743" s="564">
        <v>6271</v>
      </c>
      <c r="C743" s="559" t="s">
        <v>1118</v>
      </c>
      <c r="D743" s="543"/>
      <c r="E743" s="543"/>
      <c r="F743" s="544">
        <f t="shared" si="364"/>
        <v>0</v>
      </c>
      <c r="G743" s="543"/>
      <c r="H743" s="543"/>
      <c r="I743" s="544">
        <f>+G743+H743+J743</f>
        <v>0</v>
      </c>
      <c r="J743" s="543"/>
      <c r="K743" s="560">
        <f t="shared" si="361"/>
        <v>0</v>
      </c>
    </row>
    <row r="744" spans="2:11" ht="14.25" customHeight="1">
      <c r="B744" s="563">
        <v>6290</v>
      </c>
      <c r="C744" s="554" t="s">
        <v>1119</v>
      </c>
      <c r="D744" s="538">
        <f t="shared" ref="D744:J744" si="371">D745</f>
        <v>0</v>
      </c>
      <c r="E744" s="538">
        <f t="shared" si="371"/>
        <v>0</v>
      </c>
      <c r="F744" s="538">
        <f t="shared" si="371"/>
        <v>0</v>
      </c>
      <c r="G744" s="538">
        <f t="shared" si="371"/>
        <v>0</v>
      </c>
      <c r="H744" s="538">
        <f t="shared" si="371"/>
        <v>0</v>
      </c>
      <c r="I744" s="538">
        <f t="shared" si="371"/>
        <v>0</v>
      </c>
      <c r="J744" s="538">
        <f t="shared" si="371"/>
        <v>0</v>
      </c>
      <c r="K744" s="539">
        <f t="shared" si="361"/>
        <v>0</v>
      </c>
    </row>
    <row r="745" spans="2:11" ht="15" customHeight="1">
      <c r="B745" s="564">
        <v>6291</v>
      </c>
      <c r="C745" s="559" t="s">
        <v>1119</v>
      </c>
      <c r="D745" s="543"/>
      <c r="E745" s="543"/>
      <c r="F745" s="544">
        <f t="shared" si="364"/>
        <v>0</v>
      </c>
      <c r="G745" s="543"/>
      <c r="H745" s="543"/>
      <c r="I745" s="544">
        <f>+G745+H745+J745</f>
        <v>0</v>
      </c>
      <c r="J745" s="543"/>
      <c r="K745" s="560">
        <f t="shared" si="361"/>
        <v>0</v>
      </c>
    </row>
    <row r="746" spans="2:11">
      <c r="B746" s="563">
        <v>6300</v>
      </c>
      <c r="C746" s="556" t="s">
        <v>1123</v>
      </c>
      <c r="D746" s="538">
        <f t="shared" ref="D746:J746" si="372">D747+D749</f>
        <v>0</v>
      </c>
      <c r="E746" s="538">
        <f t="shared" si="372"/>
        <v>0</v>
      </c>
      <c r="F746" s="538">
        <f t="shared" si="372"/>
        <v>0</v>
      </c>
      <c r="G746" s="538">
        <f t="shared" si="372"/>
        <v>0</v>
      </c>
      <c r="H746" s="538">
        <f t="shared" si="372"/>
        <v>0</v>
      </c>
      <c r="I746" s="538">
        <f t="shared" si="372"/>
        <v>0</v>
      </c>
      <c r="J746" s="538">
        <f t="shared" si="372"/>
        <v>0</v>
      </c>
      <c r="K746" s="539">
        <f t="shared" si="361"/>
        <v>0</v>
      </c>
    </row>
    <row r="747" spans="2:11" ht="22.5">
      <c r="B747" s="563">
        <v>6310</v>
      </c>
      <c r="C747" s="554" t="s">
        <v>1124</v>
      </c>
      <c r="D747" s="538">
        <f t="shared" ref="D747:J747" si="373">D748</f>
        <v>0</v>
      </c>
      <c r="E747" s="538">
        <f t="shared" si="373"/>
        <v>0</v>
      </c>
      <c r="F747" s="538">
        <f t="shared" si="373"/>
        <v>0</v>
      </c>
      <c r="G747" s="538">
        <f t="shared" si="373"/>
        <v>0</v>
      </c>
      <c r="H747" s="538">
        <f t="shared" si="373"/>
        <v>0</v>
      </c>
      <c r="I747" s="538">
        <f t="shared" si="373"/>
        <v>0</v>
      </c>
      <c r="J747" s="538">
        <f t="shared" si="373"/>
        <v>0</v>
      </c>
      <c r="K747" s="539">
        <f t="shared" si="361"/>
        <v>0</v>
      </c>
    </row>
    <row r="748" spans="2:11" ht="22.5">
      <c r="B748" s="564">
        <v>6311</v>
      </c>
      <c r="C748" s="559" t="s">
        <v>1124</v>
      </c>
      <c r="D748" s="543"/>
      <c r="E748" s="543"/>
      <c r="F748" s="544">
        <f>+D748+E748</f>
        <v>0</v>
      </c>
      <c r="G748" s="543"/>
      <c r="H748" s="543"/>
      <c r="I748" s="544">
        <f>+G748+H748+J748</f>
        <v>0</v>
      </c>
      <c r="J748" s="543"/>
      <c r="K748" s="560">
        <f t="shared" si="361"/>
        <v>0</v>
      </c>
    </row>
    <row r="749" spans="2:11" ht="22.5">
      <c r="B749" s="563">
        <v>6320</v>
      </c>
      <c r="C749" s="554" t="s">
        <v>1125</v>
      </c>
      <c r="D749" s="538">
        <f t="shared" ref="D749:J749" si="374">D750</f>
        <v>0</v>
      </c>
      <c r="E749" s="538">
        <f t="shared" si="374"/>
        <v>0</v>
      </c>
      <c r="F749" s="538">
        <f t="shared" si="374"/>
        <v>0</v>
      </c>
      <c r="G749" s="538">
        <f t="shared" si="374"/>
        <v>0</v>
      </c>
      <c r="H749" s="538">
        <f t="shared" si="374"/>
        <v>0</v>
      </c>
      <c r="I749" s="538">
        <f t="shared" si="374"/>
        <v>0</v>
      </c>
      <c r="J749" s="538">
        <f t="shared" si="374"/>
        <v>0</v>
      </c>
      <c r="K749" s="539">
        <f t="shared" si="361"/>
        <v>0</v>
      </c>
    </row>
    <row r="750" spans="2:11" ht="22.5">
      <c r="B750" s="564">
        <v>6321</v>
      </c>
      <c r="C750" s="559" t="s">
        <v>1125</v>
      </c>
      <c r="D750" s="543"/>
      <c r="E750" s="543"/>
      <c r="F750" s="544">
        <f>+D750+E750</f>
        <v>0</v>
      </c>
      <c r="G750" s="543"/>
      <c r="H750" s="543"/>
      <c r="I750" s="544">
        <f>+G750+H750+J750</f>
        <v>0</v>
      </c>
      <c r="J750" s="543"/>
      <c r="K750" s="560">
        <f t="shared" si="361"/>
        <v>0</v>
      </c>
    </row>
    <row r="751" spans="2:11">
      <c r="B751" s="536" t="s">
        <v>709</v>
      </c>
      <c r="C751" s="553"/>
      <c r="D751" s="538">
        <f t="shared" ref="D751:J751" si="375">D681+D729+D746</f>
        <v>0</v>
      </c>
      <c r="E751" s="538">
        <f t="shared" si="375"/>
        <v>0</v>
      </c>
      <c r="F751" s="538">
        <f t="shared" si="375"/>
        <v>0</v>
      </c>
      <c r="G751" s="538">
        <f t="shared" si="375"/>
        <v>0</v>
      </c>
      <c r="H751" s="538">
        <f t="shared" si="375"/>
        <v>0</v>
      </c>
      <c r="I751" s="538">
        <f t="shared" si="375"/>
        <v>0</v>
      </c>
      <c r="J751" s="538">
        <f t="shared" si="375"/>
        <v>0</v>
      </c>
      <c r="K751" s="539">
        <f t="shared" si="361"/>
        <v>0</v>
      </c>
    </row>
    <row r="752" spans="2:11">
      <c r="B752" s="563">
        <v>7000</v>
      </c>
      <c r="C752" s="548" t="s">
        <v>19</v>
      </c>
      <c r="D752" s="538">
        <f t="shared" ref="D752:J752" si="376">D753+D762+D781+D796+D815+D834+D839</f>
        <v>0</v>
      </c>
      <c r="E752" s="538">
        <f t="shared" si="376"/>
        <v>0</v>
      </c>
      <c r="F752" s="538">
        <f t="shared" si="376"/>
        <v>0</v>
      </c>
      <c r="G752" s="538">
        <f t="shared" si="376"/>
        <v>0</v>
      </c>
      <c r="H752" s="538">
        <f t="shared" si="376"/>
        <v>0</v>
      </c>
      <c r="I752" s="538">
        <f t="shared" si="376"/>
        <v>0</v>
      </c>
      <c r="J752" s="538">
        <f t="shared" si="376"/>
        <v>0</v>
      </c>
      <c r="K752" s="539">
        <f t="shared" si="361"/>
        <v>0</v>
      </c>
    </row>
    <row r="753" spans="2:11">
      <c r="B753" s="563">
        <v>7100</v>
      </c>
      <c r="C753" s="556" t="s">
        <v>1126</v>
      </c>
      <c r="D753" s="538">
        <f t="shared" ref="D753:J753" si="377">D754+D757</f>
        <v>0</v>
      </c>
      <c r="E753" s="538">
        <f t="shared" si="377"/>
        <v>0</v>
      </c>
      <c r="F753" s="538">
        <f t="shared" si="377"/>
        <v>0</v>
      </c>
      <c r="G753" s="538">
        <f t="shared" si="377"/>
        <v>0</v>
      </c>
      <c r="H753" s="538">
        <f t="shared" si="377"/>
        <v>0</v>
      </c>
      <c r="I753" s="538">
        <f t="shared" si="377"/>
        <v>0</v>
      </c>
      <c r="J753" s="538">
        <f t="shared" si="377"/>
        <v>0</v>
      </c>
      <c r="K753" s="539">
        <f t="shared" si="361"/>
        <v>0</v>
      </c>
    </row>
    <row r="754" spans="2:11" ht="22.5">
      <c r="B754" s="563">
        <v>7110</v>
      </c>
      <c r="C754" s="554" t="s">
        <v>1127</v>
      </c>
      <c r="D754" s="538">
        <f t="shared" ref="D754:J754" si="378">D756+D755</f>
        <v>0</v>
      </c>
      <c r="E754" s="538">
        <f t="shared" si="378"/>
        <v>0</v>
      </c>
      <c r="F754" s="538">
        <f t="shared" si="378"/>
        <v>0</v>
      </c>
      <c r="G754" s="538">
        <f t="shared" si="378"/>
        <v>0</v>
      </c>
      <c r="H754" s="538">
        <f t="shared" si="378"/>
        <v>0</v>
      </c>
      <c r="I754" s="538">
        <f t="shared" si="378"/>
        <v>0</v>
      </c>
      <c r="J754" s="538">
        <f t="shared" si="378"/>
        <v>0</v>
      </c>
      <c r="K754" s="539">
        <f t="shared" si="361"/>
        <v>0</v>
      </c>
    </row>
    <row r="755" spans="2:11">
      <c r="B755" s="564">
        <v>7111</v>
      </c>
      <c r="C755" s="559" t="s">
        <v>1128</v>
      </c>
      <c r="D755" s="543"/>
      <c r="E755" s="543"/>
      <c r="F755" s="544">
        <f>+D755+E755</f>
        <v>0</v>
      </c>
      <c r="G755" s="543"/>
      <c r="H755" s="543"/>
      <c r="I755" s="544">
        <f>+G755+H755+J755</f>
        <v>0</v>
      </c>
      <c r="J755" s="543"/>
      <c r="K755" s="560">
        <f t="shared" si="361"/>
        <v>0</v>
      </c>
    </row>
    <row r="756" spans="2:11">
      <c r="B756" s="564">
        <v>7112</v>
      </c>
      <c r="C756" s="559" t="s">
        <v>1129</v>
      </c>
      <c r="D756" s="543"/>
      <c r="E756" s="543"/>
      <c r="F756" s="544">
        <f>+D756+E756</f>
        <v>0</v>
      </c>
      <c r="G756" s="543"/>
      <c r="H756" s="543"/>
      <c r="I756" s="544">
        <f>+G756+H756+J756</f>
        <v>0</v>
      </c>
      <c r="J756" s="543"/>
      <c r="K756" s="560">
        <f t="shared" si="361"/>
        <v>0</v>
      </c>
    </row>
    <row r="757" spans="2:11" ht="22.5">
      <c r="B757" s="563">
        <v>7120</v>
      </c>
      <c r="C757" s="554" t="s">
        <v>1130</v>
      </c>
      <c r="D757" s="538">
        <f t="shared" ref="D757:J757" si="379">D758+D759+D760+D761</f>
        <v>0</v>
      </c>
      <c r="E757" s="538">
        <f t="shared" si="379"/>
        <v>0</v>
      </c>
      <c r="F757" s="538">
        <f t="shared" si="379"/>
        <v>0</v>
      </c>
      <c r="G757" s="538">
        <f t="shared" si="379"/>
        <v>0</v>
      </c>
      <c r="H757" s="538">
        <f t="shared" si="379"/>
        <v>0</v>
      </c>
      <c r="I757" s="538">
        <f t="shared" si="379"/>
        <v>0</v>
      </c>
      <c r="J757" s="538">
        <f t="shared" si="379"/>
        <v>0</v>
      </c>
      <c r="K757" s="539">
        <f t="shared" si="361"/>
        <v>0</v>
      </c>
    </row>
    <row r="758" spans="2:11">
      <c r="B758" s="564">
        <v>7121</v>
      </c>
      <c r="C758" s="559" t="s">
        <v>1131</v>
      </c>
      <c r="D758" s="543"/>
      <c r="E758" s="543"/>
      <c r="F758" s="544">
        <f>+D758+E758</f>
        <v>0</v>
      </c>
      <c r="G758" s="543"/>
      <c r="H758" s="543"/>
      <c r="I758" s="544">
        <f>+G758+H758+J758</f>
        <v>0</v>
      </c>
      <c r="J758" s="543"/>
      <c r="K758" s="560">
        <f t="shared" si="361"/>
        <v>0</v>
      </c>
    </row>
    <row r="759" spans="2:11">
      <c r="B759" s="564">
        <v>7122</v>
      </c>
      <c r="C759" s="559" t="s">
        <v>1132</v>
      </c>
      <c r="D759" s="543"/>
      <c r="E759" s="543"/>
      <c r="F759" s="544">
        <f>+D759+E759</f>
        <v>0</v>
      </c>
      <c r="G759" s="543"/>
      <c r="H759" s="543"/>
      <c r="I759" s="544">
        <f>+G759+H759+J759</f>
        <v>0</v>
      </c>
      <c r="J759" s="543"/>
      <c r="K759" s="560">
        <f t="shared" si="361"/>
        <v>0</v>
      </c>
    </row>
    <row r="760" spans="2:11">
      <c r="B760" s="564">
        <v>7123</v>
      </c>
      <c r="C760" s="559" t="s">
        <v>1133</v>
      </c>
      <c r="D760" s="543"/>
      <c r="E760" s="543"/>
      <c r="F760" s="544">
        <f>+D760+E760</f>
        <v>0</v>
      </c>
      <c r="G760" s="543"/>
      <c r="H760" s="543"/>
      <c r="I760" s="544">
        <f>+G760+H760+J760</f>
        <v>0</v>
      </c>
      <c r="J760" s="543"/>
      <c r="K760" s="560">
        <f t="shared" si="361"/>
        <v>0</v>
      </c>
    </row>
    <row r="761" spans="2:11">
      <c r="B761" s="564">
        <v>7124</v>
      </c>
      <c r="C761" s="559" t="s">
        <v>1134</v>
      </c>
      <c r="D761" s="543"/>
      <c r="E761" s="543"/>
      <c r="F761" s="544">
        <f>+D761+E761</f>
        <v>0</v>
      </c>
      <c r="G761" s="543"/>
      <c r="H761" s="543"/>
      <c r="I761" s="544">
        <f>+G761+H761+J761</f>
        <v>0</v>
      </c>
      <c r="J761" s="543"/>
      <c r="K761" s="560">
        <f t="shared" si="361"/>
        <v>0</v>
      </c>
    </row>
    <row r="762" spans="2:11">
      <c r="B762" s="563">
        <v>7200</v>
      </c>
      <c r="C762" s="548" t="s">
        <v>1135</v>
      </c>
      <c r="D762" s="538">
        <f t="shared" ref="D762:J762" si="380">D763+D765+D767+D769+D771+D773+D775+D777+D779</f>
        <v>0</v>
      </c>
      <c r="E762" s="538">
        <f t="shared" si="380"/>
        <v>0</v>
      </c>
      <c r="F762" s="538">
        <f t="shared" si="380"/>
        <v>0</v>
      </c>
      <c r="G762" s="538">
        <f t="shared" si="380"/>
        <v>0</v>
      </c>
      <c r="H762" s="538">
        <f t="shared" si="380"/>
        <v>0</v>
      </c>
      <c r="I762" s="538">
        <f t="shared" si="380"/>
        <v>0</v>
      </c>
      <c r="J762" s="538">
        <f t="shared" si="380"/>
        <v>0</v>
      </c>
      <c r="K762" s="539">
        <f t="shared" si="361"/>
        <v>0</v>
      </c>
    </row>
    <row r="763" spans="2:11" ht="22.5">
      <c r="B763" s="563">
        <v>7210</v>
      </c>
      <c r="C763" s="554" t="s">
        <v>1136</v>
      </c>
      <c r="D763" s="538">
        <f t="shared" ref="D763:J763" si="381">D764</f>
        <v>0</v>
      </c>
      <c r="E763" s="538">
        <f t="shared" si="381"/>
        <v>0</v>
      </c>
      <c r="F763" s="538">
        <f t="shared" si="381"/>
        <v>0</v>
      </c>
      <c r="G763" s="538">
        <f t="shared" si="381"/>
        <v>0</v>
      </c>
      <c r="H763" s="538">
        <f t="shared" si="381"/>
        <v>0</v>
      </c>
      <c r="I763" s="538">
        <f t="shared" si="381"/>
        <v>0</v>
      </c>
      <c r="J763" s="538">
        <f t="shared" si="381"/>
        <v>0</v>
      </c>
      <c r="K763" s="539">
        <f t="shared" si="361"/>
        <v>0</v>
      </c>
    </row>
    <row r="764" spans="2:11" ht="22.5">
      <c r="B764" s="564">
        <v>7211</v>
      </c>
      <c r="C764" s="559" t="s">
        <v>1136</v>
      </c>
      <c r="D764" s="543"/>
      <c r="E764" s="543"/>
      <c r="F764" s="544">
        <f t="shared" ref="F764:F780" si="382">+D764+E764</f>
        <v>0</v>
      </c>
      <c r="G764" s="543"/>
      <c r="H764" s="543"/>
      <c r="I764" s="544">
        <f>+G764+H764+J764</f>
        <v>0</v>
      </c>
      <c r="J764" s="543"/>
      <c r="K764" s="560">
        <f t="shared" si="361"/>
        <v>0</v>
      </c>
    </row>
    <row r="765" spans="2:11" ht="22.5">
      <c r="B765" s="563">
        <v>7220</v>
      </c>
      <c r="C765" s="554" t="s">
        <v>1137</v>
      </c>
      <c r="D765" s="538">
        <f t="shared" ref="D765:J765" si="383">D766</f>
        <v>0</v>
      </c>
      <c r="E765" s="538">
        <f t="shared" si="383"/>
        <v>0</v>
      </c>
      <c r="F765" s="538">
        <f t="shared" si="383"/>
        <v>0</v>
      </c>
      <c r="G765" s="538">
        <f t="shared" si="383"/>
        <v>0</v>
      </c>
      <c r="H765" s="538">
        <f t="shared" si="383"/>
        <v>0</v>
      </c>
      <c r="I765" s="538">
        <f t="shared" si="383"/>
        <v>0</v>
      </c>
      <c r="J765" s="538">
        <f t="shared" si="383"/>
        <v>0</v>
      </c>
      <c r="K765" s="539">
        <f t="shared" si="361"/>
        <v>0</v>
      </c>
    </row>
    <row r="766" spans="2:11" ht="22.5">
      <c r="B766" s="564">
        <v>7221</v>
      </c>
      <c r="C766" s="559" t="s">
        <v>1137</v>
      </c>
      <c r="D766" s="543"/>
      <c r="E766" s="543"/>
      <c r="F766" s="544">
        <f t="shared" si="382"/>
        <v>0</v>
      </c>
      <c r="G766" s="543"/>
      <c r="H766" s="543"/>
      <c r="I766" s="544">
        <f>+G766+H766+J766</f>
        <v>0</v>
      </c>
      <c r="J766" s="543"/>
      <c r="K766" s="560">
        <f t="shared" si="361"/>
        <v>0</v>
      </c>
    </row>
    <row r="767" spans="2:11" ht="22.5">
      <c r="B767" s="563">
        <v>7230</v>
      </c>
      <c r="C767" s="554" t="s">
        <v>1138</v>
      </c>
      <c r="D767" s="538">
        <f t="shared" ref="D767:J767" si="384">D768</f>
        <v>0</v>
      </c>
      <c r="E767" s="538">
        <f t="shared" si="384"/>
        <v>0</v>
      </c>
      <c r="F767" s="538">
        <f t="shared" si="384"/>
        <v>0</v>
      </c>
      <c r="G767" s="538">
        <f t="shared" si="384"/>
        <v>0</v>
      </c>
      <c r="H767" s="538">
        <f t="shared" si="384"/>
        <v>0</v>
      </c>
      <c r="I767" s="538">
        <f t="shared" si="384"/>
        <v>0</v>
      </c>
      <c r="J767" s="538">
        <f t="shared" si="384"/>
        <v>0</v>
      </c>
      <c r="K767" s="539">
        <f t="shared" si="361"/>
        <v>0</v>
      </c>
    </row>
    <row r="768" spans="2:11" ht="22.5">
      <c r="B768" s="564">
        <v>7231</v>
      </c>
      <c r="C768" s="559" t="s">
        <v>1138</v>
      </c>
      <c r="D768" s="543"/>
      <c r="E768" s="543"/>
      <c r="F768" s="544">
        <f t="shared" si="382"/>
        <v>0</v>
      </c>
      <c r="G768" s="543"/>
      <c r="H768" s="543"/>
      <c r="I768" s="544">
        <f>+G768+H768+J768</f>
        <v>0</v>
      </c>
      <c r="J768" s="543"/>
      <c r="K768" s="560">
        <f t="shared" si="361"/>
        <v>0</v>
      </c>
    </row>
    <row r="769" spans="2:11" ht="22.5">
      <c r="B769" s="563">
        <v>7240</v>
      </c>
      <c r="C769" s="554" t="s">
        <v>1139</v>
      </c>
      <c r="D769" s="538">
        <f t="shared" ref="D769:J769" si="385">D770</f>
        <v>0</v>
      </c>
      <c r="E769" s="538">
        <f t="shared" si="385"/>
        <v>0</v>
      </c>
      <c r="F769" s="538">
        <f t="shared" si="385"/>
        <v>0</v>
      </c>
      <c r="G769" s="538">
        <f t="shared" si="385"/>
        <v>0</v>
      </c>
      <c r="H769" s="538">
        <f t="shared" si="385"/>
        <v>0</v>
      </c>
      <c r="I769" s="538">
        <f t="shared" si="385"/>
        <v>0</v>
      </c>
      <c r="J769" s="538">
        <f t="shared" si="385"/>
        <v>0</v>
      </c>
      <c r="K769" s="539">
        <f t="shared" si="361"/>
        <v>0</v>
      </c>
    </row>
    <row r="770" spans="2:11" ht="22.5">
      <c r="B770" s="564">
        <v>7241</v>
      </c>
      <c r="C770" s="559" t="s">
        <v>1139</v>
      </c>
      <c r="D770" s="543"/>
      <c r="E770" s="543"/>
      <c r="F770" s="544">
        <f t="shared" si="382"/>
        <v>0</v>
      </c>
      <c r="G770" s="543"/>
      <c r="H770" s="543"/>
      <c r="I770" s="544">
        <f>+G770+H770+J770</f>
        <v>0</v>
      </c>
      <c r="J770" s="543"/>
      <c r="K770" s="560">
        <f t="shared" si="361"/>
        <v>0</v>
      </c>
    </row>
    <row r="771" spans="2:11" ht="22.5">
      <c r="B771" s="563">
        <v>7250</v>
      </c>
      <c r="C771" s="554" t="s">
        <v>1140</v>
      </c>
      <c r="D771" s="538">
        <f t="shared" ref="D771:J771" si="386">D772</f>
        <v>0</v>
      </c>
      <c r="E771" s="538">
        <f t="shared" si="386"/>
        <v>0</v>
      </c>
      <c r="F771" s="538">
        <f t="shared" si="386"/>
        <v>0</v>
      </c>
      <c r="G771" s="538">
        <f t="shared" si="386"/>
        <v>0</v>
      </c>
      <c r="H771" s="538">
        <f t="shared" si="386"/>
        <v>0</v>
      </c>
      <c r="I771" s="538">
        <f t="shared" si="386"/>
        <v>0</v>
      </c>
      <c r="J771" s="538">
        <f t="shared" si="386"/>
        <v>0</v>
      </c>
      <c r="K771" s="539">
        <f t="shared" si="361"/>
        <v>0</v>
      </c>
    </row>
    <row r="772" spans="2:11" ht="22.5">
      <c r="B772" s="564">
        <v>7251</v>
      </c>
      <c r="C772" s="559" t="s">
        <v>1140</v>
      </c>
      <c r="D772" s="543"/>
      <c r="E772" s="543"/>
      <c r="F772" s="544">
        <f t="shared" si="382"/>
        <v>0</v>
      </c>
      <c r="G772" s="543"/>
      <c r="H772" s="543"/>
      <c r="I772" s="544">
        <f>+G772+H772+J772</f>
        <v>0</v>
      </c>
      <c r="J772" s="543"/>
      <c r="K772" s="560">
        <f t="shared" si="361"/>
        <v>0</v>
      </c>
    </row>
    <row r="773" spans="2:11" ht="22.5">
      <c r="B773" s="563">
        <v>7260</v>
      </c>
      <c r="C773" s="554" t="s">
        <v>1141</v>
      </c>
      <c r="D773" s="538">
        <f t="shared" ref="D773:J773" si="387">D774</f>
        <v>0</v>
      </c>
      <c r="E773" s="538">
        <f t="shared" si="387"/>
        <v>0</v>
      </c>
      <c r="F773" s="538">
        <f t="shared" si="387"/>
        <v>0</v>
      </c>
      <c r="G773" s="538">
        <f t="shared" si="387"/>
        <v>0</v>
      </c>
      <c r="H773" s="538">
        <f t="shared" si="387"/>
        <v>0</v>
      </c>
      <c r="I773" s="538">
        <f t="shared" si="387"/>
        <v>0</v>
      </c>
      <c r="J773" s="538">
        <f t="shared" si="387"/>
        <v>0</v>
      </c>
      <c r="K773" s="539">
        <f t="shared" si="361"/>
        <v>0</v>
      </c>
    </row>
    <row r="774" spans="2:11" ht="22.5">
      <c r="B774" s="564">
        <v>7261</v>
      </c>
      <c r="C774" s="559" t="s">
        <v>1142</v>
      </c>
      <c r="D774" s="543"/>
      <c r="E774" s="543"/>
      <c r="F774" s="544">
        <f t="shared" si="382"/>
        <v>0</v>
      </c>
      <c r="G774" s="543"/>
      <c r="H774" s="543"/>
      <c r="I774" s="544">
        <f>+G774+H774+J774</f>
        <v>0</v>
      </c>
      <c r="J774" s="543"/>
      <c r="K774" s="560">
        <f t="shared" si="361"/>
        <v>0</v>
      </c>
    </row>
    <row r="775" spans="2:11" ht="22.5">
      <c r="B775" s="563">
        <v>7270</v>
      </c>
      <c r="C775" s="554" t="s">
        <v>1143</v>
      </c>
      <c r="D775" s="538">
        <f t="shared" ref="D775:J775" si="388">D776</f>
        <v>0</v>
      </c>
      <c r="E775" s="538">
        <f t="shared" si="388"/>
        <v>0</v>
      </c>
      <c r="F775" s="538">
        <f t="shared" si="388"/>
        <v>0</v>
      </c>
      <c r="G775" s="538">
        <f t="shared" si="388"/>
        <v>0</v>
      </c>
      <c r="H775" s="538">
        <f t="shared" si="388"/>
        <v>0</v>
      </c>
      <c r="I775" s="538">
        <f t="shared" si="388"/>
        <v>0</v>
      </c>
      <c r="J775" s="538">
        <f t="shared" si="388"/>
        <v>0</v>
      </c>
      <c r="K775" s="539">
        <f t="shared" si="361"/>
        <v>0</v>
      </c>
    </row>
    <row r="776" spans="2:11">
      <c r="B776" s="564">
        <v>7271</v>
      </c>
      <c r="C776" s="559" t="s">
        <v>1144</v>
      </c>
      <c r="D776" s="543"/>
      <c r="E776" s="543"/>
      <c r="F776" s="544">
        <f t="shared" si="382"/>
        <v>0</v>
      </c>
      <c r="G776" s="543"/>
      <c r="H776" s="543"/>
      <c r="I776" s="544">
        <f>+G776+H776+J776</f>
        <v>0</v>
      </c>
      <c r="J776" s="543"/>
      <c r="K776" s="560">
        <f t="shared" si="361"/>
        <v>0</v>
      </c>
    </row>
    <row r="777" spans="2:11" ht="22.5">
      <c r="B777" s="563">
        <v>7280</v>
      </c>
      <c r="C777" s="554" t="s">
        <v>1145</v>
      </c>
      <c r="D777" s="538">
        <f t="shared" ref="D777:J777" si="389">D778</f>
        <v>0</v>
      </c>
      <c r="E777" s="538">
        <f t="shared" si="389"/>
        <v>0</v>
      </c>
      <c r="F777" s="538">
        <f t="shared" si="389"/>
        <v>0</v>
      </c>
      <c r="G777" s="538">
        <f t="shared" si="389"/>
        <v>0</v>
      </c>
      <c r="H777" s="538">
        <f t="shared" si="389"/>
        <v>0</v>
      </c>
      <c r="I777" s="538">
        <f t="shared" si="389"/>
        <v>0</v>
      </c>
      <c r="J777" s="538">
        <f t="shared" si="389"/>
        <v>0</v>
      </c>
      <c r="K777" s="539">
        <f t="shared" si="361"/>
        <v>0</v>
      </c>
    </row>
    <row r="778" spans="2:11" ht="22.5">
      <c r="B778" s="564">
        <v>7281</v>
      </c>
      <c r="C778" s="559" t="s">
        <v>1146</v>
      </c>
      <c r="D778" s="543"/>
      <c r="E778" s="543"/>
      <c r="F778" s="544">
        <f t="shared" si="382"/>
        <v>0</v>
      </c>
      <c r="G778" s="543"/>
      <c r="H778" s="543"/>
      <c r="I778" s="544">
        <f>+G778+H778+J778</f>
        <v>0</v>
      </c>
      <c r="J778" s="543"/>
      <c r="K778" s="560">
        <f t="shared" si="361"/>
        <v>0</v>
      </c>
    </row>
    <row r="779" spans="2:11" ht="22.5">
      <c r="B779" s="563">
        <v>7290</v>
      </c>
      <c r="C779" s="554" t="s">
        <v>1147</v>
      </c>
      <c r="D779" s="538">
        <f t="shared" ref="D779:J779" si="390">D780</f>
        <v>0</v>
      </c>
      <c r="E779" s="538">
        <f t="shared" si="390"/>
        <v>0</v>
      </c>
      <c r="F779" s="538">
        <f t="shared" si="390"/>
        <v>0</v>
      </c>
      <c r="G779" s="538">
        <f t="shared" si="390"/>
        <v>0</v>
      </c>
      <c r="H779" s="538">
        <f t="shared" si="390"/>
        <v>0</v>
      </c>
      <c r="I779" s="538">
        <f>I780</f>
        <v>0</v>
      </c>
      <c r="J779" s="538">
        <f t="shared" si="390"/>
        <v>0</v>
      </c>
      <c r="K779" s="539">
        <f t="shared" si="361"/>
        <v>0</v>
      </c>
    </row>
    <row r="780" spans="2:11" ht="22.5">
      <c r="B780" s="564">
        <v>7291</v>
      </c>
      <c r="C780" s="559" t="s">
        <v>1148</v>
      </c>
      <c r="D780" s="543"/>
      <c r="E780" s="543"/>
      <c r="F780" s="544">
        <f t="shared" si="382"/>
        <v>0</v>
      </c>
      <c r="G780" s="543"/>
      <c r="H780" s="543"/>
      <c r="I780" s="544">
        <f>+G780+H780+J780</f>
        <v>0</v>
      </c>
      <c r="J780" s="543"/>
      <c r="K780" s="560">
        <f t="shared" si="361"/>
        <v>0</v>
      </c>
    </row>
    <row r="781" spans="2:11">
      <c r="B781" s="563">
        <v>7300</v>
      </c>
      <c r="C781" s="548" t="s">
        <v>1149</v>
      </c>
      <c r="D781" s="538">
        <f t="shared" ref="D781:J781" si="391">D782+D784+D786+D788+D790+D792</f>
        <v>0</v>
      </c>
      <c r="E781" s="538">
        <f t="shared" si="391"/>
        <v>0</v>
      </c>
      <c r="F781" s="538">
        <f t="shared" si="391"/>
        <v>0</v>
      </c>
      <c r="G781" s="538">
        <f t="shared" si="391"/>
        <v>0</v>
      </c>
      <c r="H781" s="538">
        <f t="shared" si="391"/>
        <v>0</v>
      </c>
      <c r="I781" s="538">
        <f t="shared" si="391"/>
        <v>0</v>
      </c>
      <c r="J781" s="538">
        <f t="shared" si="391"/>
        <v>0</v>
      </c>
      <c r="K781" s="539">
        <f t="shared" si="361"/>
        <v>0</v>
      </c>
    </row>
    <row r="782" spans="2:11">
      <c r="B782" s="563">
        <v>7310</v>
      </c>
      <c r="C782" s="554" t="s">
        <v>1150</v>
      </c>
      <c r="D782" s="538">
        <f t="shared" ref="D782:J782" si="392">D783</f>
        <v>0</v>
      </c>
      <c r="E782" s="538">
        <f t="shared" si="392"/>
        <v>0</v>
      </c>
      <c r="F782" s="538">
        <f t="shared" si="392"/>
        <v>0</v>
      </c>
      <c r="G782" s="538">
        <f t="shared" si="392"/>
        <v>0</v>
      </c>
      <c r="H782" s="538">
        <f t="shared" si="392"/>
        <v>0</v>
      </c>
      <c r="I782" s="538">
        <f t="shared" si="392"/>
        <v>0</v>
      </c>
      <c r="J782" s="538">
        <f t="shared" si="392"/>
        <v>0</v>
      </c>
      <c r="K782" s="539">
        <f t="shared" si="361"/>
        <v>0</v>
      </c>
    </row>
    <row r="783" spans="2:11">
      <c r="B783" s="564">
        <v>7311</v>
      </c>
      <c r="C783" s="559" t="s">
        <v>1151</v>
      </c>
      <c r="D783" s="543"/>
      <c r="E783" s="543"/>
      <c r="F783" s="544">
        <f t="shared" ref="F783:F795" si="393">+D783+E783</f>
        <v>0</v>
      </c>
      <c r="G783" s="543"/>
      <c r="H783" s="543"/>
      <c r="I783" s="544">
        <f>+G783+H783+J783</f>
        <v>0</v>
      </c>
      <c r="J783" s="543"/>
      <c r="K783" s="560">
        <f t="shared" si="361"/>
        <v>0</v>
      </c>
    </row>
    <row r="784" spans="2:11" ht="13.5" customHeight="1">
      <c r="B784" s="563">
        <v>7320</v>
      </c>
      <c r="C784" s="554" t="s">
        <v>1152</v>
      </c>
      <c r="D784" s="538">
        <f t="shared" ref="D784:J784" si="394">D785</f>
        <v>0</v>
      </c>
      <c r="E784" s="538">
        <f t="shared" si="394"/>
        <v>0</v>
      </c>
      <c r="F784" s="538">
        <f t="shared" si="394"/>
        <v>0</v>
      </c>
      <c r="G784" s="538">
        <f t="shared" si="394"/>
        <v>0</v>
      </c>
      <c r="H784" s="538">
        <f t="shared" si="394"/>
        <v>0</v>
      </c>
      <c r="I784" s="538">
        <f t="shared" si="394"/>
        <v>0</v>
      </c>
      <c r="J784" s="538">
        <f t="shared" si="394"/>
        <v>0</v>
      </c>
      <c r="K784" s="539">
        <f t="shared" si="361"/>
        <v>0</v>
      </c>
    </row>
    <row r="785" spans="2:11">
      <c r="B785" s="564">
        <v>7321</v>
      </c>
      <c r="C785" s="559" t="s">
        <v>1152</v>
      </c>
      <c r="D785" s="543"/>
      <c r="E785" s="543"/>
      <c r="F785" s="544">
        <f t="shared" si="393"/>
        <v>0</v>
      </c>
      <c r="G785" s="543"/>
      <c r="H785" s="543"/>
      <c r="I785" s="544">
        <f>+G785+H785+J785</f>
        <v>0</v>
      </c>
      <c r="J785" s="543"/>
      <c r="K785" s="560">
        <f t="shared" si="361"/>
        <v>0</v>
      </c>
    </row>
    <row r="786" spans="2:11" ht="13.5" customHeight="1">
      <c r="B786" s="563">
        <v>7330</v>
      </c>
      <c r="C786" s="554" t="s">
        <v>1153</v>
      </c>
      <c r="D786" s="538">
        <f t="shared" ref="D786:J786" si="395">D787</f>
        <v>0</v>
      </c>
      <c r="E786" s="538">
        <f t="shared" si="395"/>
        <v>0</v>
      </c>
      <c r="F786" s="538">
        <f t="shared" si="395"/>
        <v>0</v>
      </c>
      <c r="G786" s="538">
        <f t="shared" si="395"/>
        <v>0</v>
      </c>
      <c r="H786" s="538">
        <f t="shared" si="395"/>
        <v>0</v>
      </c>
      <c r="I786" s="538">
        <f t="shared" si="395"/>
        <v>0</v>
      </c>
      <c r="J786" s="538">
        <f t="shared" si="395"/>
        <v>0</v>
      </c>
      <c r="K786" s="539">
        <f t="shared" si="361"/>
        <v>0</v>
      </c>
    </row>
    <row r="787" spans="2:11">
      <c r="B787" s="564">
        <v>7331</v>
      </c>
      <c r="C787" s="559" t="s">
        <v>1153</v>
      </c>
      <c r="D787" s="543"/>
      <c r="E787" s="543"/>
      <c r="F787" s="544">
        <f t="shared" si="393"/>
        <v>0</v>
      </c>
      <c r="G787" s="543"/>
      <c r="H787" s="543"/>
      <c r="I787" s="544">
        <f>+G787+H787+J787</f>
        <v>0</v>
      </c>
      <c r="J787" s="543"/>
      <c r="K787" s="560">
        <f t="shared" si="361"/>
        <v>0</v>
      </c>
    </row>
    <row r="788" spans="2:11" ht="13.5" customHeight="1">
      <c r="B788" s="563">
        <v>7340</v>
      </c>
      <c r="C788" s="554" t="s">
        <v>1154</v>
      </c>
      <c r="D788" s="538">
        <f t="shared" ref="D788:J788" si="396">D789</f>
        <v>0</v>
      </c>
      <c r="E788" s="538">
        <f t="shared" si="396"/>
        <v>0</v>
      </c>
      <c r="F788" s="538">
        <f t="shared" si="396"/>
        <v>0</v>
      </c>
      <c r="G788" s="538">
        <f t="shared" si="396"/>
        <v>0</v>
      </c>
      <c r="H788" s="538">
        <f t="shared" si="396"/>
        <v>0</v>
      </c>
      <c r="I788" s="538">
        <f t="shared" si="396"/>
        <v>0</v>
      </c>
      <c r="J788" s="538">
        <f t="shared" si="396"/>
        <v>0</v>
      </c>
      <c r="K788" s="539">
        <f t="shared" si="361"/>
        <v>0</v>
      </c>
    </row>
    <row r="789" spans="2:11">
      <c r="B789" s="564">
        <v>7341</v>
      </c>
      <c r="C789" s="559" t="s">
        <v>1154</v>
      </c>
      <c r="D789" s="543"/>
      <c r="E789" s="543"/>
      <c r="F789" s="544">
        <f t="shared" si="393"/>
        <v>0</v>
      </c>
      <c r="G789" s="543"/>
      <c r="H789" s="543"/>
      <c r="I789" s="544">
        <f>+G789+H789+J789</f>
        <v>0</v>
      </c>
      <c r="J789" s="543"/>
      <c r="K789" s="560">
        <f t="shared" si="361"/>
        <v>0</v>
      </c>
    </row>
    <row r="790" spans="2:11">
      <c r="B790" s="563">
        <v>7350</v>
      </c>
      <c r="C790" s="554" t="s">
        <v>1155</v>
      </c>
      <c r="D790" s="538">
        <f>D791</f>
        <v>0</v>
      </c>
      <c r="E790" s="538">
        <f t="shared" ref="E790:J790" si="397">E791</f>
        <v>0</v>
      </c>
      <c r="F790" s="538">
        <f t="shared" si="397"/>
        <v>0</v>
      </c>
      <c r="G790" s="538">
        <f t="shared" si="397"/>
        <v>0</v>
      </c>
      <c r="H790" s="538">
        <f t="shared" si="397"/>
        <v>0</v>
      </c>
      <c r="I790" s="538">
        <f t="shared" si="397"/>
        <v>0</v>
      </c>
      <c r="J790" s="538">
        <f t="shared" si="397"/>
        <v>0</v>
      </c>
      <c r="K790" s="539">
        <f t="shared" si="361"/>
        <v>0</v>
      </c>
    </row>
    <row r="791" spans="2:11">
      <c r="B791" s="564">
        <v>7351</v>
      </c>
      <c r="C791" s="559" t="s">
        <v>1156</v>
      </c>
      <c r="D791" s="543"/>
      <c r="E791" s="543"/>
      <c r="F791" s="544">
        <f t="shared" si="393"/>
        <v>0</v>
      </c>
      <c r="G791" s="543"/>
      <c r="H791" s="543"/>
      <c r="I791" s="544">
        <f>+G791+H791+J791</f>
        <v>0</v>
      </c>
      <c r="J791" s="543"/>
      <c r="K791" s="560">
        <f t="shared" ref="K791:K845" si="398">F791-I791</f>
        <v>0</v>
      </c>
    </row>
    <row r="792" spans="2:11">
      <c r="B792" s="563">
        <v>7390</v>
      </c>
      <c r="C792" s="554" t="s">
        <v>1157</v>
      </c>
      <c r="D792" s="538">
        <f t="shared" ref="D792:J792" si="399">D793+D794+D795</f>
        <v>0</v>
      </c>
      <c r="E792" s="538">
        <f t="shared" si="399"/>
        <v>0</v>
      </c>
      <c r="F792" s="538">
        <f t="shared" si="399"/>
        <v>0</v>
      </c>
      <c r="G792" s="538">
        <f t="shared" si="399"/>
        <v>0</v>
      </c>
      <c r="H792" s="538">
        <f t="shared" si="399"/>
        <v>0</v>
      </c>
      <c r="I792" s="538">
        <f t="shared" si="399"/>
        <v>0</v>
      </c>
      <c r="J792" s="538">
        <f t="shared" si="399"/>
        <v>0</v>
      </c>
      <c r="K792" s="539">
        <f t="shared" si="398"/>
        <v>0</v>
      </c>
    </row>
    <row r="793" spans="2:11">
      <c r="B793" s="564">
        <v>7391</v>
      </c>
      <c r="C793" s="559" t="s">
        <v>1158</v>
      </c>
      <c r="D793" s="543"/>
      <c r="E793" s="543"/>
      <c r="F793" s="544">
        <f t="shared" si="393"/>
        <v>0</v>
      </c>
      <c r="G793" s="543"/>
      <c r="H793" s="543"/>
      <c r="I793" s="544">
        <f>+G793+H793+J793</f>
        <v>0</v>
      </c>
      <c r="J793" s="543"/>
      <c r="K793" s="560">
        <f t="shared" si="398"/>
        <v>0</v>
      </c>
    </row>
    <row r="794" spans="2:11">
      <c r="B794" s="564">
        <v>7392</v>
      </c>
      <c r="C794" s="559" t="s">
        <v>1159</v>
      </c>
      <c r="D794" s="543"/>
      <c r="E794" s="543"/>
      <c r="F794" s="544">
        <f t="shared" si="393"/>
        <v>0</v>
      </c>
      <c r="G794" s="543"/>
      <c r="H794" s="543"/>
      <c r="I794" s="544">
        <f>+G794+H794+J794</f>
        <v>0</v>
      </c>
      <c r="J794" s="543"/>
      <c r="K794" s="560">
        <f t="shared" si="398"/>
        <v>0</v>
      </c>
    </row>
    <row r="795" spans="2:11">
      <c r="B795" s="564">
        <v>7393</v>
      </c>
      <c r="C795" s="559" t="s">
        <v>1160</v>
      </c>
      <c r="D795" s="543"/>
      <c r="E795" s="543"/>
      <c r="F795" s="544">
        <f t="shared" si="393"/>
        <v>0</v>
      </c>
      <c r="G795" s="543"/>
      <c r="H795" s="543"/>
      <c r="I795" s="544">
        <f>+G795+H795+J795</f>
        <v>0</v>
      </c>
      <c r="J795" s="543"/>
      <c r="K795" s="560">
        <f t="shared" si="398"/>
        <v>0</v>
      </c>
    </row>
    <row r="796" spans="2:11">
      <c r="B796" s="563">
        <v>7400</v>
      </c>
      <c r="C796" s="566" t="s">
        <v>1161</v>
      </c>
      <c r="D796" s="538">
        <f t="shared" ref="D796:J796" si="400">D797+D799+D801+D803+D805+D807+D809+D811+D813</f>
        <v>0</v>
      </c>
      <c r="E796" s="538">
        <f t="shared" si="400"/>
        <v>0</v>
      </c>
      <c r="F796" s="538">
        <f t="shared" si="400"/>
        <v>0</v>
      </c>
      <c r="G796" s="538">
        <f t="shared" si="400"/>
        <v>0</v>
      </c>
      <c r="H796" s="538">
        <f t="shared" si="400"/>
        <v>0</v>
      </c>
      <c r="I796" s="538">
        <f t="shared" si="400"/>
        <v>0</v>
      </c>
      <c r="J796" s="538">
        <f t="shared" si="400"/>
        <v>0</v>
      </c>
      <c r="K796" s="539">
        <f t="shared" si="398"/>
        <v>0</v>
      </c>
    </row>
    <row r="797" spans="2:11" ht="22.5">
      <c r="B797" s="563">
        <v>7410</v>
      </c>
      <c r="C797" s="554" t="s">
        <v>1162</v>
      </c>
      <c r="D797" s="538">
        <f t="shared" ref="D797:J797" si="401">D798</f>
        <v>0</v>
      </c>
      <c r="E797" s="538">
        <f t="shared" si="401"/>
        <v>0</v>
      </c>
      <c r="F797" s="538">
        <f t="shared" si="401"/>
        <v>0</v>
      </c>
      <c r="G797" s="538">
        <f t="shared" si="401"/>
        <v>0</v>
      </c>
      <c r="H797" s="538">
        <f t="shared" si="401"/>
        <v>0</v>
      </c>
      <c r="I797" s="538">
        <f t="shared" si="401"/>
        <v>0</v>
      </c>
      <c r="J797" s="538">
        <f t="shared" si="401"/>
        <v>0</v>
      </c>
      <c r="K797" s="539">
        <f t="shared" si="398"/>
        <v>0</v>
      </c>
    </row>
    <row r="798" spans="2:11" ht="22.5">
      <c r="B798" s="564">
        <v>7411</v>
      </c>
      <c r="C798" s="559" t="s">
        <v>1162</v>
      </c>
      <c r="D798" s="543"/>
      <c r="E798" s="543"/>
      <c r="F798" s="544">
        <f>+D798+E798</f>
        <v>0</v>
      </c>
      <c r="G798" s="543"/>
      <c r="H798" s="543"/>
      <c r="I798" s="544">
        <f>+G798+H798+J798</f>
        <v>0</v>
      </c>
      <c r="J798" s="543"/>
      <c r="K798" s="560">
        <f t="shared" si="398"/>
        <v>0</v>
      </c>
    </row>
    <row r="799" spans="2:11" ht="22.5">
      <c r="B799" s="563">
        <v>7420</v>
      </c>
      <c r="C799" s="554" t="s">
        <v>1163</v>
      </c>
      <c r="D799" s="538">
        <f t="shared" ref="D799:J799" si="402">D800</f>
        <v>0</v>
      </c>
      <c r="E799" s="538">
        <f t="shared" si="402"/>
        <v>0</v>
      </c>
      <c r="F799" s="538">
        <f t="shared" si="402"/>
        <v>0</v>
      </c>
      <c r="G799" s="538">
        <f t="shared" si="402"/>
        <v>0</v>
      </c>
      <c r="H799" s="538">
        <f t="shared" si="402"/>
        <v>0</v>
      </c>
      <c r="I799" s="538">
        <f t="shared" si="402"/>
        <v>0</v>
      </c>
      <c r="J799" s="538">
        <f t="shared" si="402"/>
        <v>0</v>
      </c>
      <c r="K799" s="539">
        <f t="shared" si="398"/>
        <v>0</v>
      </c>
    </row>
    <row r="800" spans="2:11" ht="22.5">
      <c r="B800" s="564">
        <v>7421</v>
      </c>
      <c r="C800" s="559" t="s">
        <v>1163</v>
      </c>
      <c r="D800" s="543"/>
      <c r="E800" s="543"/>
      <c r="F800" s="544">
        <f>+D800+E800</f>
        <v>0</v>
      </c>
      <c r="G800" s="543"/>
      <c r="H800" s="543"/>
      <c r="I800" s="544">
        <f>+G800+H800+J800</f>
        <v>0</v>
      </c>
      <c r="J800" s="543"/>
      <c r="K800" s="560">
        <f t="shared" si="398"/>
        <v>0</v>
      </c>
    </row>
    <row r="801" spans="2:11" ht="22.5">
      <c r="B801" s="563">
        <v>7430</v>
      </c>
      <c r="C801" s="554" t="s">
        <v>1164</v>
      </c>
      <c r="D801" s="538">
        <f t="shared" ref="D801:J801" si="403">D802</f>
        <v>0</v>
      </c>
      <c r="E801" s="538">
        <f t="shared" si="403"/>
        <v>0</v>
      </c>
      <c r="F801" s="538">
        <f t="shared" si="403"/>
        <v>0</v>
      </c>
      <c r="G801" s="538">
        <f t="shared" si="403"/>
        <v>0</v>
      </c>
      <c r="H801" s="538">
        <f t="shared" si="403"/>
        <v>0</v>
      </c>
      <c r="I801" s="538">
        <f t="shared" si="403"/>
        <v>0</v>
      </c>
      <c r="J801" s="538">
        <f t="shared" si="403"/>
        <v>0</v>
      </c>
      <c r="K801" s="539">
        <f t="shared" si="398"/>
        <v>0</v>
      </c>
    </row>
    <row r="802" spans="2:11" ht="22.5">
      <c r="B802" s="564">
        <v>7431</v>
      </c>
      <c r="C802" s="559" t="s">
        <v>1164</v>
      </c>
      <c r="D802" s="543"/>
      <c r="E802" s="543"/>
      <c r="F802" s="544">
        <f>+D802+E802</f>
        <v>0</v>
      </c>
      <c r="G802" s="543"/>
      <c r="H802" s="543"/>
      <c r="I802" s="544">
        <f>+G802+H802+J802</f>
        <v>0</v>
      </c>
      <c r="J802" s="543"/>
      <c r="K802" s="560">
        <f t="shared" si="398"/>
        <v>0</v>
      </c>
    </row>
    <row r="803" spans="2:11" ht="24" customHeight="1">
      <c r="B803" s="563">
        <v>7440</v>
      </c>
      <c r="C803" s="554" t="s">
        <v>1165</v>
      </c>
      <c r="D803" s="538">
        <f t="shared" ref="D803:J803" si="404">D804</f>
        <v>0</v>
      </c>
      <c r="E803" s="538">
        <f t="shared" si="404"/>
        <v>0</v>
      </c>
      <c r="F803" s="538">
        <f t="shared" si="404"/>
        <v>0</v>
      </c>
      <c r="G803" s="538">
        <f t="shared" si="404"/>
        <v>0</v>
      </c>
      <c r="H803" s="538">
        <f t="shared" si="404"/>
        <v>0</v>
      </c>
      <c r="I803" s="538">
        <f t="shared" si="404"/>
        <v>0</v>
      </c>
      <c r="J803" s="538">
        <f t="shared" si="404"/>
        <v>0</v>
      </c>
      <c r="K803" s="539">
        <f t="shared" si="398"/>
        <v>0</v>
      </c>
    </row>
    <row r="804" spans="2:11" ht="22.5">
      <c r="B804" s="564">
        <v>7441</v>
      </c>
      <c r="C804" s="559" t="s">
        <v>1165</v>
      </c>
      <c r="D804" s="543"/>
      <c r="E804" s="543"/>
      <c r="F804" s="544">
        <f>+D804+E804</f>
        <v>0</v>
      </c>
      <c r="G804" s="543"/>
      <c r="H804" s="543"/>
      <c r="I804" s="544">
        <f>+G804+H804+J804</f>
        <v>0</v>
      </c>
      <c r="J804" s="543"/>
      <c r="K804" s="560">
        <f t="shared" si="398"/>
        <v>0</v>
      </c>
    </row>
    <row r="805" spans="2:11" ht="14.25" customHeight="1">
      <c r="B805" s="563">
        <v>7450</v>
      </c>
      <c r="C805" s="554" t="s">
        <v>1166</v>
      </c>
      <c r="D805" s="538">
        <f t="shared" ref="D805:J805" si="405">D806</f>
        <v>0</v>
      </c>
      <c r="E805" s="538">
        <f t="shared" si="405"/>
        <v>0</v>
      </c>
      <c r="F805" s="538">
        <f t="shared" si="405"/>
        <v>0</v>
      </c>
      <c r="G805" s="538">
        <f t="shared" si="405"/>
        <v>0</v>
      </c>
      <c r="H805" s="538">
        <f t="shared" si="405"/>
        <v>0</v>
      </c>
      <c r="I805" s="538">
        <f t="shared" si="405"/>
        <v>0</v>
      </c>
      <c r="J805" s="538">
        <f t="shared" si="405"/>
        <v>0</v>
      </c>
      <c r="K805" s="539">
        <f t="shared" si="398"/>
        <v>0</v>
      </c>
    </row>
    <row r="806" spans="2:11">
      <c r="B806" s="564">
        <v>7451</v>
      </c>
      <c r="C806" s="559" t="s">
        <v>1166</v>
      </c>
      <c r="D806" s="543"/>
      <c r="E806" s="543"/>
      <c r="F806" s="544">
        <f>+D806+E806</f>
        <v>0</v>
      </c>
      <c r="G806" s="543"/>
      <c r="H806" s="543"/>
      <c r="I806" s="544">
        <f>+G806+H806+J806</f>
        <v>0</v>
      </c>
      <c r="J806" s="543"/>
      <c r="K806" s="560">
        <f t="shared" si="398"/>
        <v>0</v>
      </c>
    </row>
    <row r="807" spans="2:11" ht="15" customHeight="1">
      <c r="B807" s="563">
        <v>7460</v>
      </c>
      <c r="C807" s="554" t="s">
        <v>1167</v>
      </c>
      <c r="D807" s="538">
        <f t="shared" ref="D807:J807" si="406">D808</f>
        <v>0</v>
      </c>
      <c r="E807" s="538">
        <f t="shared" si="406"/>
        <v>0</v>
      </c>
      <c r="F807" s="538">
        <f t="shared" si="406"/>
        <v>0</v>
      </c>
      <c r="G807" s="538">
        <f t="shared" si="406"/>
        <v>0</v>
      </c>
      <c r="H807" s="538">
        <f t="shared" si="406"/>
        <v>0</v>
      </c>
      <c r="I807" s="538">
        <f t="shared" si="406"/>
        <v>0</v>
      </c>
      <c r="J807" s="538">
        <f t="shared" si="406"/>
        <v>0</v>
      </c>
      <c r="K807" s="539">
        <f t="shared" si="398"/>
        <v>0</v>
      </c>
    </row>
    <row r="808" spans="2:11">
      <c r="B808" s="564">
        <v>7461</v>
      </c>
      <c r="C808" s="559" t="s">
        <v>1167</v>
      </c>
      <c r="D808" s="543"/>
      <c r="E808" s="543"/>
      <c r="F808" s="544">
        <f>+D808+E808</f>
        <v>0</v>
      </c>
      <c r="G808" s="543"/>
      <c r="H808" s="543"/>
      <c r="I808" s="544">
        <f>+G808+H808+J808</f>
        <v>0</v>
      </c>
      <c r="J808" s="543"/>
      <c r="K808" s="560">
        <f t="shared" si="398"/>
        <v>0</v>
      </c>
    </row>
    <row r="809" spans="2:11" ht="13.5" customHeight="1">
      <c r="B809" s="563">
        <v>7470</v>
      </c>
      <c r="C809" s="554" t="s">
        <v>1168</v>
      </c>
      <c r="D809" s="538">
        <f t="shared" ref="D809:J809" si="407">D810</f>
        <v>0</v>
      </c>
      <c r="E809" s="538">
        <f t="shared" si="407"/>
        <v>0</v>
      </c>
      <c r="F809" s="538">
        <f t="shared" si="407"/>
        <v>0</v>
      </c>
      <c r="G809" s="538">
        <f t="shared" si="407"/>
        <v>0</v>
      </c>
      <c r="H809" s="538">
        <f t="shared" si="407"/>
        <v>0</v>
      </c>
      <c r="I809" s="538">
        <f t="shared" si="407"/>
        <v>0</v>
      </c>
      <c r="J809" s="538">
        <f t="shared" si="407"/>
        <v>0</v>
      </c>
      <c r="K809" s="539">
        <f t="shared" si="398"/>
        <v>0</v>
      </c>
    </row>
    <row r="810" spans="2:11">
      <c r="B810" s="564">
        <v>7471</v>
      </c>
      <c r="C810" s="559" t="s">
        <v>1168</v>
      </c>
      <c r="D810" s="543"/>
      <c r="E810" s="543"/>
      <c r="F810" s="544">
        <f>+D810+E810</f>
        <v>0</v>
      </c>
      <c r="G810" s="543"/>
      <c r="H810" s="543"/>
      <c r="I810" s="544">
        <f>+G810+H810+J810</f>
        <v>0</v>
      </c>
      <c r="J810" s="543"/>
      <c r="K810" s="560">
        <f t="shared" si="398"/>
        <v>0</v>
      </c>
    </row>
    <row r="811" spans="2:11" ht="13.5" customHeight="1">
      <c r="B811" s="563">
        <v>7480</v>
      </c>
      <c r="C811" s="554" t="s">
        <v>1169</v>
      </c>
      <c r="D811" s="538">
        <f t="shared" ref="D811:J811" si="408">D812</f>
        <v>0</v>
      </c>
      <c r="E811" s="538">
        <f t="shared" si="408"/>
        <v>0</v>
      </c>
      <c r="F811" s="538">
        <f t="shared" si="408"/>
        <v>0</v>
      </c>
      <c r="G811" s="538">
        <f t="shared" si="408"/>
        <v>0</v>
      </c>
      <c r="H811" s="538">
        <f t="shared" si="408"/>
        <v>0</v>
      </c>
      <c r="I811" s="538">
        <f t="shared" si="408"/>
        <v>0</v>
      </c>
      <c r="J811" s="538">
        <f t="shared" si="408"/>
        <v>0</v>
      </c>
      <c r="K811" s="539">
        <f t="shared" si="398"/>
        <v>0</v>
      </c>
    </row>
    <row r="812" spans="2:11">
      <c r="B812" s="564">
        <v>7481</v>
      </c>
      <c r="C812" s="559" t="s">
        <v>1169</v>
      </c>
      <c r="D812" s="543"/>
      <c r="E812" s="543"/>
      <c r="F812" s="544">
        <f>+D812+E812</f>
        <v>0</v>
      </c>
      <c r="G812" s="543"/>
      <c r="H812" s="543"/>
      <c r="I812" s="544">
        <f>+G812+H812+J812</f>
        <v>0</v>
      </c>
      <c r="J812" s="543"/>
      <c r="K812" s="560">
        <f t="shared" si="398"/>
        <v>0</v>
      </c>
    </row>
    <row r="813" spans="2:11" ht="22.5" customHeight="1">
      <c r="B813" s="563">
        <v>7490</v>
      </c>
      <c r="C813" s="554" t="s">
        <v>1170</v>
      </c>
      <c r="D813" s="538">
        <f t="shared" ref="D813:J813" si="409">D814</f>
        <v>0</v>
      </c>
      <c r="E813" s="538">
        <f t="shared" si="409"/>
        <v>0</v>
      </c>
      <c r="F813" s="538">
        <f t="shared" si="409"/>
        <v>0</v>
      </c>
      <c r="G813" s="538">
        <f t="shared" si="409"/>
        <v>0</v>
      </c>
      <c r="H813" s="538">
        <f t="shared" si="409"/>
        <v>0</v>
      </c>
      <c r="I813" s="538">
        <f t="shared" si="409"/>
        <v>0</v>
      </c>
      <c r="J813" s="538">
        <f t="shared" si="409"/>
        <v>0</v>
      </c>
      <c r="K813" s="539">
        <f t="shared" si="398"/>
        <v>0</v>
      </c>
    </row>
    <row r="814" spans="2:11">
      <c r="B814" s="564">
        <v>7491</v>
      </c>
      <c r="C814" s="559" t="s">
        <v>1170</v>
      </c>
      <c r="D814" s="543"/>
      <c r="E814" s="543"/>
      <c r="F814" s="544">
        <f>+D814+E814</f>
        <v>0</v>
      </c>
      <c r="G814" s="543"/>
      <c r="H814" s="543"/>
      <c r="I814" s="544">
        <f>+G814+H814+J814</f>
        <v>0</v>
      </c>
      <c r="J814" s="543"/>
      <c r="K814" s="560">
        <f t="shared" si="398"/>
        <v>0</v>
      </c>
    </row>
    <row r="815" spans="2:11">
      <c r="B815" s="563">
        <v>7500</v>
      </c>
      <c r="C815" s="567" t="s">
        <v>1171</v>
      </c>
      <c r="D815" s="538">
        <f t="shared" ref="D815:J815" si="410">D816+D818+D820+D822+D824+D826+D828+D830+D832</f>
        <v>0</v>
      </c>
      <c r="E815" s="538">
        <f t="shared" si="410"/>
        <v>0</v>
      </c>
      <c r="F815" s="538">
        <f t="shared" si="410"/>
        <v>0</v>
      </c>
      <c r="G815" s="538">
        <f t="shared" si="410"/>
        <v>0</v>
      </c>
      <c r="H815" s="538">
        <f t="shared" si="410"/>
        <v>0</v>
      </c>
      <c r="I815" s="538">
        <f t="shared" si="410"/>
        <v>0</v>
      </c>
      <c r="J815" s="538">
        <f t="shared" si="410"/>
        <v>0</v>
      </c>
      <c r="K815" s="539">
        <f t="shared" si="398"/>
        <v>0</v>
      </c>
    </row>
    <row r="816" spans="2:11">
      <c r="B816" s="563">
        <v>7510</v>
      </c>
      <c r="C816" s="568" t="s">
        <v>1172</v>
      </c>
      <c r="D816" s="538">
        <f t="shared" ref="D816:J816" si="411">D817</f>
        <v>0</v>
      </c>
      <c r="E816" s="538">
        <f t="shared" si="411"/>
        <v>0</v>
      </c>
      <c r="F816" s="538">
        <f t="shared" si="411"/>
        <v>0</v>
      </c>
      <c r="G816" s="538">
        <f t="shared" si="411"/>
        <v>0</v>
      </c>
      <c r="H816" s="538">
        <f t="shared" si="411"/>
        <v>0</v>
      </c>
      <c r="I816" s="538">
        <f t="shared" si="411"/>
        <v>0</v>
      </c>
      <c r="J816" s="538">
        <f t="shared" si="411"/>
        <v>0</v>
      </c>
      <c r="K816" s="539">
        <f t="shared" si="398"/>
        <v>0</v>
      </c>
    </row>
    <row r="817" spans="2:11">
      <c r="B817" s="564">
        <v>7511</v>
      </c>
      <c r="C817" s="565" t="s">
        <v>1172</v>
      </c>
      <c r="D817" s="543"/>
      <c r="E817" s="543"/>
      <c r="F817" s="544">
        <f>+D817+E817</f>
        <v>0</v>
      </c>
      <c r="G817" s="543"/>
      <c r="H817" s="543"/>
      <c r="I817" s="544">
        <f>+G817+H817+J817</f>
        <v>0</v>
      </c>
      <c r="J817" s="543"/>
      <c r="K817" s="560">
        <f t="shared" si="398"/>
        <v>0</v>
      </c>
    </row>
    <row r="818" spans="2:11">
      <c r="B818" s="563">
        <v>7520</v>
      </c>
      <c r="C818" s="568" t="s">
        <v>1173</v>
      </c>
      <c r="D818" s="538">
        <f t="shared" ref="D818:J818" si="412">D819</f>
        <v>0</v>
      </c>
      <c r="E818" s="538">
        <f t="shared" si="412"/>
        <v>0</v>
      </c>
      <c r="F818" s="538">
        <f t="shared" si="412"/>
        <v>0</v>
      </c>
      <c r="G818" s="538">
        <f t="shared" si="412"/>
        <v>0</v>
      </c>
      <c r="H818" s="538">
        <f t="shared" si="412"/>
        <v>0</v>
      </c>
      <c r="I818" s="538">
        <f t="shared" si="412"/>
        <v>0</v>
      </c>
      <c r="J818" s="538">
        <f t="shared" si="412"/>
        <v>0</v>
      </c>
      <c r="K818" s="539">
        <f t="shared" si="398"/>
        <v>0</v>
      </c>
    </row>
    <row r="819" spans="2:11">
      <c r="B819" s="564">
        <v>7521</v>
      </c>
      <c r="C819" s="559" t="s">
        <v>1174</v>
      </c>
      <c r="D819" s="543"/>
      <c r="E819" s="543"/>
      <c r="F819" s="544">
        <f>+D819+E819</f>
        <v>0</v>
      </c>
      <c r="G819" s="543"/>
      <c r="H819" s="543"/>
      <c r="I819" s="544">
        <f>+G819+H819+J819</f>
        <v>0</v>
      </c>
      <c r="J819" s="543"/>
      <c r="K819" s="560">
        <f t="shared" si="398"/>
        <v>0</v>
      </c>
    </row>
    <row r="820" spans="2:11" ht="13.5" customHeight="1">
      <c r="B820" s="563">
        <v>7530</v>
      </c>
      <c r="C820" s="554" t="s">
        <v>1175</v>
      </c>
      <c r="D820" s="538">
        <f t="shared" ref="D820:J820" si="413">D821</f>
        <v>0</v>
      </c>
      <c r="E820" s="538">
        <f t="shared" si="413"/>
        <v>0</v>
      </c>
      <c r="F820" s="538">
        <f t="shared" si="413"/>
        <v>0</v>
      </c>
      <c r="G820" s="538">
        <f t="shared" si="413"/>
        <v>0</v>
      </c>
      <c r="H820" s="538">
        <f t="shared" si="413"/>
        <v>0</v>
      </c>
      <c r="I820" s="538">
        <f t="shared" si="413"/>
        <v>0</v>
      </c>
      <c r="J820" s="538">
        <f t="shared" si="413"/>
        <v>0</v>
      </c>
      <c r="K820" s="539">
        <f t="shared" si="398"/>
        <v>0</v>
      </c>
    </row>
    <row r="821" spans="2:11">
      <c r="B821" s="564">
        <v>7531</v>
      </c>
      <c r="C821" s="559" t="s">
        <v>1175</v>
      </c>
      <c r="D821" s="543"/>
      <c r="E821" s="543"/>
      <c r="F821" s="544">
        <f>+D821+E821</f>
        <v>0</v>
      </c>
      <c r="G821" s="543"/>
      <c r="H821" s="543"/>
      <c r="I821" s="544">
        <f>+G821+H821+J821</f>
        <v>0</v>
      </c>
      <c r="J821" s="543"/>
      <c r="K821" s="560">
        <f t="shared" si="398"/>
        <v>0</v>
      </c>
    </row>
    <row r="822" spans="2:11" ht="14.25" customHeight="1">
      <c r="B822" s="563">
        <v>7540</v>
      </c>
      <c r="C822" s="554" t="s">
        <v>1176</v>
      </c>
      <c r="D822" s="538">
        <f t="shared" ref="D822:J822" si="414">D823</f>
        <v>0</v>
      </c>
      <c r="E822" s="538">
        <f t="shared" si="414"/>
        <v>0</v>
      </c>
      <c r="F822" s="538">
        <f t="shared" si="414"/>
        <v>0</v>
      </c>
      <c r="G822" s="538">
        <f t="shared" si="414"/>
        <v>0</v>
      </c>
      <c r="H822" s="538">
        <f t="shared" si="414"/>
        <v>0</v>
      </c>
      <c r="I822" s="538">
        <f t="shared" si="414"/>
        <v>0</v>
      </c>
      <c r="J822" s="538">
        <f t="shared" si="414"/>
        <v>0</v>
      </c>
      <c r="K822" s="539">
        <f t="shared" si="398"/>
        <v>0</v>
      </c>
    </row>
    <row r="823" spans="2:11">
      <c r="B823" s="564">
        <v>7541</v>
      </c>
      <c r="C823" s="559" t="s">
        <v>1176</v>
      </c>
      <c r="D823" s="543"/>
      <c r="E823" s="543"/>
      <c r="F823" s="544">
        <f>+D823+E823</f>
        <v>0</v>
      </c>
      <c r="G823" s="543"/>
      <c r="H823" s="543"/>
      <c r="I823" s="544">
        <f>+G823+H823+J823</f>
        <v>0</v>
      </c>
      <c r="J823" s="543"/>
      <c r="K823" s="560">
        <f t="shared" si="398"/>
        <v>0</v>
      </c>
    </row>
    <row r="824" spans="2:11">
      <c r="B824" s="563">
        <v>7550</v>
      </c>
      <c r="C824" s="554" t="s">
        <v>1177</v>
      </c>
      <c r="D824" s="538">
        <f t="shared" ref="D824:J824" si="415">D825</f>
        <v>0</v>
      </c>
      <c r="E824" s="538">
        <f t="shared" si="415"/>
        <v>0</v>
      </c>
      <c r="F824" s="538">
        <f t="shared" si="415"/>
        <v>0</v>
      </c>
      <c r="G824" s="538">
        <f t="shared" si="415"/>
        <v>0</v>
      </c>
      <c r="H824" s="538">
        <f t="shared" si="415"/>
        <v>0</v>
      </c>
      <c r="I824" s="538">
        <f t="shared" si="415"/>
        <v>0</v>
      </c>
      <c r="J824" s="538">
        <f t="shared" si="415"/>
        <v>0</v>
      </c>
      <c r="K824" s="539">
        <f t="shared" si="398"/>
        <v>0</v>
      </c>
    </row>
    <row r="825" spans="2:11">
      <c r="B825" s="564">
        <v>7551</v>
      </c>
      <c r="C825" s="559" t="s">
        <v>1177</v>
      </c>
      <c r="D825" s="543"/>
      <c r="E825" s="543"/>
      <c r="F825" s="544">
        <f>+D825+E825</f>
        <v>0</v>
      </c>
      <c r="G825" s="543"/>
      <c r="H825" s="543"/>
      <c r="I825" s="544">
        <f>+G825+H825+J825</f>
        <v>0</v>
      </c>
      <c r="J825" s="543"/>
      <c r="K825" s="560">
        <f t="shared" si="398"/>
        <v>0</v>
      </c>
    </row>
    <row r="826" spans="2:11">
      <c r="B826" s="563">
        <v>7560</v>
      </c>
      <c r="C826" s="554" t="s">
        <v>1178</v>
      </c>
      <c r="D826" s="538">
        <f t="shared" ref="D826:J826" si="416">D827</f>
        <v>0</v>
      </c>
      <c r="E826" s="538">
        <f t="shared" si="416"/>
        <v>0</v>
      </c>
      <c r="F826" s="538">
        <f t="shared" si="416"/>
        <v>0</v>
      </c>
      <c r="G826" s="538">
        <f t="shared" si="416"/>
        <v>0</v>
      </c>
      <c r="H826" s="538">
        <f t="shared" si="416"/>
        <v>0</v>
      </c>
      <c r="I826" s="538">
        <f t="shared" si="416"/>
        <v>0</v>
      </c>
      <c r="J826" s="538">
        <f t="shared" si="416"/>
        <v>0</v>
      </c>
      <c r="K826" s="539">
        <f t="shared" si="398"/>
        <v>0</v>
      </c>
    </row>
    <row r="827" spans="2:11">
      <c r="B827" s="564">
        <v>7561</v>
      </c>
      <c r="C827" s="559" t="s">
        <v>1178</v>
      </c>
      <c r="D827" s="543"/>
      <c r="E827" s="543"/>
      <c r="F827" s="544">
        <f>+D827+E827</f>
        <v>0</v>
      </c>
      <c r="G827" s="543"/>
      <c r="H827" s="543"/>
      <c r="I827" s="544">
        <f>+G827+H827+J827</f>
        <v>0</v>
      </c>
      <c r="J827" s="543"/>
      <c r="K827" s="560">
        <f t="shared" si="398"/>
        <v>0</v>
      </c>
    </row>
    <row r="828" spans="2:11">
      <c r="B828" s="563">
        <v>7570</v>
      </c>
      <c r="C828" s="554" t="s">
        <v>1179</v>
      </c>
      <c r="D828" s="538">
        <f t="shared" ref="D828:J828" si="417">D829</f>
        <v>0</v>
      </c>
      <c r="E828" s="538">
        <f t="shared" si="417"/>
        <v>0</v>
      </c>
      <c r="F828" s="538">
        <f t="shared" si="417"/>
        <v>0</v>
      </c>
      <c r="G828" s="538">
        <f t="shared" si="417"/>
        <v>0</v>
      </c>
      <c r="H828" s="538">
        <f t="shared" si="417"/>
        <v>0</v>
      </c>
      <c r="I828" s="538">
        <f t="shared" si="417"/>
        <v>0</v>
      </c>
      <c r="J828" s="538">
        <f t="shared" si="417"/>
        <v>0</v>
      </c>
      <c r="K828" s="539">
        <f t="shared" si="398"/>
        <v>0</v>
      </c>
    </row>
    <row r="829" spans="2:11">
      <c r="B829" s="564">
        <v>7571</v>
      </c>
      <c r="C829" s="559" t="s">
        <v>1179</v>
      </c>
      <c r="D829" s="543"/>
      <c r="E829" s="543"/>
      <c r="F829" s="544">
        <f>+D829+E829</f>
        <v>0</v>
      </c>
      <c r="G829" s="543"/>
      <c r="H829" s="543"/>
      <c r="I829" s="544">
        <f>+G829+H829+J829</f>
        <v>0</v>
      </c>
      <c r="J829" s="543"/>
      <c r="K829" s="560">
        <f t="shared" si="398"/>
        <v>0</v>
      </c>
    </row>
    <row r="830" spans="2:11">
      <c r="B830" s="563">
        <v>7580</v>
      </c>
      <c r="C830" s="554" t="s">
        <v>1180</v>
      </c>
      <c r="D830" s="538">
        <f t="shared" ref="D830:J830" si="418">D831</f>
        <v>0</v>
      </c>
      <c r="E830" s="538">
        <f t="shared" si="418"/>
        <v>0</v>
      </c>
      <c r="F830" s="538">
        <f t="shared" si="418"/>
        <v>0</v>
      </c>
      <c r="G830" s="538">
        <f t="shared" si="418"/>
        <v>0</v>
      </c>
      <c r="H830" s="538">
        <f t="shared" si="418"/>
        <v>0</v>
      </c>
      <c r="I830" s="538">
        <f t="shared" si="418"/>
        <v>0</v>
      </c>
      <c r="J830" s="538">
        <f t="shared" si="418"/>
        <v>0</v>
      </c>
      <c r="K830" s="539">
        <f t="shared" si="398"/>
        <v>0</v>
      </c>
    </row>
    <row r="831" spans="2:11">
      <c r="B831" s="564">
        <v>7581</v>
      </c>
      <c r="C831" s="559" t="s">
        <v>1180</v>
      </c>
      <c r="D831" s="543"/>
      <c r="E831" s="543"/>
      <c r="F831" s="544">
        <f>+D831+E831</f>
        <v>0</v>
      </c>
      <c r="G831" s="543"/>
      <c r="H831" s="543"/>
      <c r="I831" s="544">
        <f>+G831+H831+J831</f>
        <v>0</v>
      </c>
      <c r="J831" s="543"/>
      <c r="K831" s="560">
        <f t="shared" si="398"/>
        <v>0</v>
      </c>
    </row>
    <row r="832" spans="2:11">
      <c r="B832" s="563">
        <v>7590</v>
      </c>
      <c r="C832" s="554" t="s">
        <v>1181</v>
      </c>
      <c r="D832" s="538">
        <f t="shared" ref="D832:J832" si="419">D833</f>
        <v>0</v>
      </c>
      <c r="E832" s="538">
        <f t="shared" si="419"/>
        <v>0</v>
      </c>
      <c r="F832" s="538">
        <f t="shared" si="419"/>
        <v>0</v>
      </c>
      <c r="G832" s="538">
        <f t="shared" si="419"/>
        <v>0</v>
      </c>
      <c r="H832" s="538">
        <f t="shared" si="419"/>
        <v>0</v>
      </c>
      <c r="I832" s="538">
        <f t="shared" si="419"/>
        <v>0</v>
      </c>
      <c r="J832" s="538">
        <f t="shared" si="419"/>
        <v>0</v>
      </c>
      <c r="K832" s="539">
        <f t="shared" si="398"/>
        <v>0</v>
      </c>
    </row>
    <row r="833" spans="2:11">
      <c r="B833" s="564">
        <v>7591</v>
      </c>
      <c r="C833" s="559" t="s">
        <v>1181</v>
      </c>
      <c r="D833" s="543"/>
      <c r="E833" s="543"/>
      <c r="F833" s="544">
        <f>+D833+E833</f>
        <v>0</v>
      </c>
      <c r="G833" s="543"/>
      <c r="H833" s="543"/>
      <c r="I833" s="544">
        <f>+G833+H833+J833</f>
        <v>0</v>
      </c>
      <c r="J833" s="543"/>
      <c r="K833" s="560">
        <f t="shared" si="398"/>
        <v>0</v>
      </c>
    </row>
    <row r="834" spans="2:11">
      <c r="B834" s="563">
        <v>7600</v>
      </c>
      <c r="C834" s="556" t="s">
        <v>1182</v>
      </c>
      <c r="D834" s="538">
        <f t="shared" ref="D834:J834" si="420">D835+D837</f>
        <v>0</v>
      </c>
      <c r="E834" s="538">
        <f t="shared" si="420"/>
        <v>0</v>
      </c>
      <c r="F834" s="538">
        <f t="shared" si="420"/>
        <v>0</v>
      </c>
      <c r="G834" s="538">
        <f t="shared" si="420"/>
        <v>0</v>
      </c>
      <c r="H834" s="538">
        <f t="shared" si="420"/>
        <v>0</v>
      </c>
      <c r="I834" s="538">
        <f t="shared" si="420"/>
        <v>0</v>
      </c>
      <c r="J834" s="538">
        <f t="shared" si="420"/>
        <v>0</v>
      </c>
      <c r="K834" s="539">
        <f t="shared" si="398"/>
        <v>0</v>
      </c>
    </row>
    <row r="835" spans="2:11">
      <c r="B835" s="563">
        <v>7610</v>
      </c>
      <c r="C835" s="554" t="s">
        <v>1183</v>
      </c>
      <c r="D835" s="538">
        <f t="shared" ref="D835:J835" si="421">D836</f>
        <v>0</v>
      </c>
      <c r="E835" s="538">
        <f t="shared" si="421"/>
        <v>0</v>
      </c>
      <c r="F835" s="538">
        <f t="shared" si="421"/>
        <v>0</v>
      </c>
      <c r="G835" s="538">
        <f t="shared" si="421"/>
        <v>0</v>
      </c>
      <c r="H835" s="538">
        <f t="shared" si="421"/>
        <v>0</v>
      </c>
      <c r="I835" s="538">
        <f t="shared" si="421"/>
        <v>0</v>
      </c>
      <c r="J835" s="538">
        <f t="shared" si="421"/>
        <v>0</v>
      </c>
      <c r="K835" s="539">
        <f t="shared" si="398"/>
        <v>0</v>
      </c>
    </row>
    <row r="836" spans="2:11">
      <c r="B836" s="564">
        <v>7611</v>
      </c>
      <c r="C836" s="559" t="s">
        <v>1183</v>
      </c>
      <c r="D836" s="543"/>
      <c r="E836" s="543"/>
      <c r="F836" s="544">
        <f>+D836+E836</f>
        <v>0</v>
      </c>
      <c r="G836" s="543"/>
      <c r="H836" s="543"/>
      <c r="I836" s="544">
        <f>+G836+H836+J836</f>
        <v>0</v>
      </c>
      <c r="J836" s="543"/>
      <c r="K836" s="560">
        <f t="shared" si="398"/>
        <v>0</v>
      </c>
    </row>
    <row r="837" spans="2:11" ht="12.75" customHeight="1">
      <c r="B837" s="563">
        <v>7620</v>
      </c>
      <c r="C837" s="554" t="s">
        <v>1184</v>
      </c>
      <c r="D837" s="538">
        <f t="shared" ref="D837:J837" si="422">D838</f>
        <v>0</v>
      </c>
      <c r="E837" s="538">
        <f t="shared" si="422"/>
        <v>0</v>
      </c>
      <c r="F837" s="538">
        <f t="shared" si="422"/>
        <v>0</v>
      </c>
      <c r="G837" s="538">
        <f t="shared" si="422"/>
        <v>0</v>
      </c>
      <c r="H837" s="538">
        <f t="shared" si="422"/>
        <v>0</v>
      </c>
      <c r="I837" s="538">
        <f t="shared" si="422"/>
        <v>0</v>
      </c>
      <c r="J837" s="538">
        <f t="shared" si="422"/>
        <v>0</v>
      </c>
      <c r="K837" s="539">
        <f t="shared" si="398"/>
        <v>0</v>
      </c>
    </row>
    <row r="838" spans="2:11">
      <c r="B838" s="564">
        <v>7621</v>
      </c>
      <c r="C838" s="559" t="s">
        <v>1184</v>
      </c>
      <c r="D838" s="543"/>
      <c r="E838" s="543"/>
      <c r="F838" s="544">
        <f>+D838+E838</f>
        <v>0</v>
      </c>
      <c r="G838" s="543"/>
      <c r="H838" s="543"/>
      <c r="I838" s="544">
        <f>+G838+H838+J838</f>
        <v>0</v>
      </c>
      <c r="J838" s="543"/>
      <c r="K838" s="560">
        <f t="shared" si="398"/>
        <v>0</v>
      </c>
    </row>
    <row r="839" spans="2:11">
      <c r="B839" s="563">
        <v>7900</v>
      </c>
      <c r="C839" s="548" t="s">
        <v>1185</v>
      </c>
      <c r="D839" s="538">
        <f t="shared" ref="D839:J839" si="423">D840+D842+D844</f>
        <v>0</v>
      </c>
      <c r="E839" s="538">
        <f t="shared" si="423"/>
        <v>0</v>
      </c>
      <c r="F839" s="538">
        <f t="shared" si="423"/>
        <v>0</v>
      </c>
      <c r="G839" s="538">
        <f t="shared" si="423"/>
        <v>0</v>
      </c>
      <c r="H839" s="538">
        <f t="shared" si="423"/>
        <v>0</v>
      </c>
      <c r="I839" s="538">
        <f t="shared" si="423"/>
        <v>0</v>
      </c>
      <c r="J839" s="538">
        <f t="shared" si="423"/>
        <v>0</v>
      </c>
      <c r="K839" s="539">
        <f t="shared" si="398"/>
        <v>0</v>
      </c>
    </row>
    <row r="840" spans="2:11">
      <c r="B840" s="563">
        <v>7910</v>
      </c>
      <c r="C840" s="554" t="s">
        <v>1186</v>
      </c>
      <c r="D840" s="538">
        <f t="shared" ref="D840:J840" si="424">D841</f>
        <v>0</v>
      </c>
      <c r="E840" s="538">
        <f t="shared" si="424"/>
        <v>0</v>
      </c>
      <c r="F840" s="538">
        <f t="shared" si="424"/>
        <v>0</v>
      </c>
      <c r="G840" s="538">
        <f t="shared" si="424"/>
        <v>0</v>
      </c>
      <c r="H840" s="538">
        <f t="shared" si="424"/>
        <v>0</v>
      </c>
      <c r="I840" s="538">
        <f t="shared" si="424"/>
        <v>0</v>
      </c>
      <c r="J840" s="538">
        <f t="shared" si="424"/>
        <v>0</v>
      </c>
      <c r="K840" s="539">
        <f t="shared" si="398"/>
        <v>0</v>
      </c>
    </row>
    <row r="841" spans="2:11">
      <c r="B841" s="564">
        <v>7911</v>
      </c>
      <c r="C841" s="559" t="s">
        <v>1186</v>
      </c>
      <c r="D841" s="543"/>
      <c r="E841" s="543"/>
      <c r="F841" s="544">
        <f>+D841+E841</f>
        <v>0</v>
      </c>
      <c r="G841" s="543"/>
      <c r="H841" s="543"/>
      <c r="I841" s="544">
        <f>+G841+H841+J841</f>
        <v>0</v>
      </c>
      <c r="J841" s="543"/>
      <c r="K841" s="560">
        <f t="shared" si="398"/>
        <v>0</v>
      </c>
    </row>
    <row r="842" spans="2:11">
      <c r="B842" s="563">
        <v>7920</v>
      </c>
      <c r="C842" s="554" t="s">
        <v>1187</v>
      </c>
      <c r="D842" s="538">
        <f>+D843</f>
        <v>0</v>
      </c>
      <c r="E842" s="538">
        <f>+E843</f>
        <v>0</v>
      </c>
      <c r="F842" s="538">
        <f>F843</f>
        <v>0</v>
      </c>
      <c r="G842" s="538">
        <f>G843</f>
        <v>0</v>
      </c>
      <c r="H842" s="538">
        <f>H843</f>
        <v>0</v>
      </c>
      <c r="I842" s="538">
        <f>I843</f>
        <v>0</v>
      </c>
      <c r="J842" s="538">
        <f>J843</f>
        <v>0</v>
      </c>
      <c r="K842" s="539">
        <f t="shared" si="398"/>
        <v>0</v>
      </c>
    </row>
    <row r="843" spans="2:11">
      <c r="B843" s="564">
        <v>7921</v>
      </c>
      <c r="C843" s="559" t="s">
        <v>1187</v>
      </c>
      <c r="D843" s="543"/>
      <c r="E843" s="543"/>
      <c r="F843" s="544">
        <f>+D843+E843</f>
        <v>0</v>
      </c>
      <c r="G843" s="543"/>
      <c r="H843" s="543"/>
      <c r="I843" s="544">
        <f>+G843+H843+J843</f>
        <v>0</v>
      </c>
      <c r="J843" s="543"/>
      <c r="K843" s="560">
        <f t="shared" si="398"/>
        <v>0</v>
      </c>
    </row>
    <row r="844" spans="2:11">
      <c r="B844" s="563">
        <v>7990</v>
      </c>
      <c r="C844" s="554" t="s">
        <v>1188</v>
      </c>
      <c r="D844" s="538">
        <f t="shared" ref="D844:J844" si="425">D845</f>
        <v>0</v>
      </c>
      <c r="E844" s="538">
        <f t="shared" si="425"/>
        <v>0</v>
      </c>
      <c r="F844" s="538">
        <f t="shared" si="425"/>
        <v>0</v>
      </c>
      <c r="G844" s="538">
        <f t="shared" si="425"/>
        <v>0</v>
      </c>
      <c r="H844" s="538">
        <f t="shared" si="425"/>
        <v>0</v>
      </c>
      <c r="I844" s="538">
        <f t="shared" si="425"/>
        <v>0</v>
      </c>
      <c r="J844" s="538">
        <f t="shared" si="425"/>
        <v>0</v>
      </c>
      <c r="K844" s="539">
        <f t="shared" si="398"/>
        <v>0</v>
      </c>
    </row>
    <row r="845" spans="2:11">
      <c r="B845" s="564">
        <v>7991</v>
      </c>
      <c r="C845" s="559" t="s">
        <v>1188</v>
      </c>
      <c r="D845" s="543"/>
      <c r="E845" s="543"/>
      <c r="F845" s="544">
        <f>+D845+E845</f>
        <v>0</v>
      </c>
      <c r="G845" s="543"/>
      <c r="H845" s="543"/>
      <c r="I845" s="544">
        <f>+G845+H845+J845</f>
        <v>0</v>
      </c>
      <c r="J845" s="543"/>
      <c r="K845" s="560">
        <f t="shared" si="398"/>
        <v>0</v>
      </c>
    </row>
    <row r="846" spans="2:11">
      <c r="B846" s="536" t="s">
        <v>709</v>
      </c>
      <c r="C846" s="553"/>
      <c r="D846" s="538">
        <f t="shared" ref="D846:J846" si="426">D753+D762+D781+D796+D815+D834+D839</f>
        <v>0</v>
      </c>
      <c r="E846" s="538">
        <f t="shared" si="426"/>
        <v>0</v>
      </c>
      <c r="F846" s="538">
        <f t="shared" si="426"/>
        <v>0</v>
      </c>
      <c r="G846" s="538">
        <f t="shared" si="426"/>
        <v>0</v>
      </c>
      <c r="H846" s="538">
        <f t="shared" si="426"/>
        <v>0</v>
      </c>
      <c r="I846" s="538">
        <f t="shared" si="426"/>
        <v>0</v>
      </c>
      <c r="J846" s="538">
        <f t="shared" si="426"/>
        <v>0</v>
      </c>
      <c r="K846" s="539">
        <f>F846-I846</f>
        <v>0</v>
      </c>
    </row>
    <row r="847" spans="2:11">
      <c r="B847" s="563">
        <v>8000</v>
      </c>
      <c r="C847" s="548" t="s">
        <v>20</v>
      </c>
      <c r="D847" s="538">
        <f>D848+D862+D874</f>
        <v>0</v>
      </c>
      <c r="E847" s="538">
        <f t="shared" ref="E847:J847" si="427">E848+E862+E874</f>
        <v>0</v>
      </c>
      <c r="F847" s="538">
        <f t="shared" si="427"/>
        <v>0</v>
      </c>
      <c r="G847" s="538">
        <f t="shared" si="427"/>
        <v>0</v>
      </c>
      <c r="H847" s="538">
        <f t="shared" si="427"/>
        <v>0</v>
      </c>
      <c r="I847" s="538">
        <f t="shared" si="427"/>
        <v>0</v>
      </c>
      <c r="J847" s="538">
        <f t="shared" si="427"/>
        <v>0</v>
      </c>
      <c r="K847" s="539">
        <f>F847-I847</f>
        <v>0</v>
      </c>
    </row>
    <row r="848" spans="2:11">
      <c r="B848" s="563">
        <v>8100</v>
      </c>
      <c r="C848" s="548" t="s">
        <v>54</v>
      </c>
      <c r="D848" s="538">
        <f t="shared" ref="D848:J848" si="428">D849+D851+D853+D856+D858+D860</f>
        <v>0</v>
      </c>
      <c r="E848" s="538">
        <f t="shared" si="428"/>
        <v>0</v>
      </c>
      <c r="F848" s="538">
        <f t="shared" si="428"/>
        <v>0</v>
      </c>
      <c r="G848" s="538">
        <f t="shared" si="428"/>
        <v>0</v>
      </c>
      <c r="H848" s="538">
        <f t="shared" si="428"/>
        <v>0</v>
      </c>
      <c r="I848" s="538">
        <f t="shared" si="428"/>
        <v>0</v>
      </c>
      <c r="J848" s="538">
        <f t="shared" si="428"/>
        <v>0</v>
      </c>
      <c r="K848" s="539">
        <f t="shared" ref="K848:K911" si="429">F848-I848</f>
        <v>0</v>
      </c>
    </row>
    <row r="849" spans="1:11">
      <c r="B849" s="563">
        <v>8110</v>
      </c>
      <c r="C849" s="554" t="s">
        <v>528</v>
      </c>
      <c r="D849" s="538">
        <f t="shared" ref="D849:J849" si="430">D850</f>
        <v>0</v>
      </c>
      <c r="E849" s="538">
        <f t="shared" si="430"/>
        <v>0</v>
      </c>
      <c r="F849" s="538">
        <f t="shared" si="430"/>
        <v>0</v>
      </c>
      <c r="G849" s="538">
        <f t="shared" si="430"/>
        <v>0</v>
      </c>
      <c r="H849" s="538">
        <f t="shared" si="430"/>
        <v>0</v>
      </c>
      <c r="I849" s="538">
        <f t="shared" si="430"/>
        <v>0</v>
      </c>
      <c r="J849" s="538">
        <f t="shared" si="430"/>
        <v>0</v>
      </c>
      <c r="K849" s="539">
        <f t="shared" si="429"/>
        <v>0</v>
      </c>
    </row>
    <row r="850" spans="1:11">
      <c r="B850" s="564">
        <v>8111</v>
      </c>
      <c r="C850" s="559" t="s">
        <v>528</v>
      </c>
      <c r="D850" s="543"/>
      <c r="E850" s="543"/>
      <c r="F850" s="544">
        <f t="shared" ref="F850:F855" si="431">+D850+E850</f>
        <v>0</v>
      </c>
      <c r="G850" s="543"/>
      <c r="H850" s="543"/>
      <c r="I850" s="544">
        <f>+G850+H850+J850</f>
        <v>0</v>
      </c>
      <c r="J850" s="543"/>
      <c r="K850" s="560">
        <f t="shared" si="429"/>
        <v>0</v>
      </c>
    </row>
    <row r="851" spans="1:11">
      <c r="B851" s="563">
        <v>8120</v>
      </c>
      <c r="C851" s="554" t="s">
        <v>1189</v>
      </c>
      <c r="D851" s="538">
        <f t="shared" ref="D851:J851" si="432">D852</f>
        <v>0</v>
      </c>
      <c r="E851" s="538">
        <f t="shared" si="432"/>
        <v>0</v>
      </c>
      <c r="F851" s="538">
        <f t="shared" si="432"/>
        <v>0</v>
      </c>
      <c r="G851" s="538">
        <f t="shared" si="432"/>
        <v>0</v>
      </c>
      <c r="H851" s="538">
        <f t="shared" si="432"/>
        <v>0</v>
      </c>
      <c r="I851" s="538">
        <f t="shared" si="432"/>
        <v>0</v>
      </c>
      <c r="J851" s="538">
        <f t="shared" si="432"/>
        <v>0</v>
      </c>
      <c r="K851" s="539">
        <f t="shared" si="429"/>
        <v>0</v>
      </c>
    </row>
    <row r="852" spans="1:11">
      <c r="B852" s="564">
        <v>8121</v>
      </c>
      <c r="C852" s="559" t="s">
        <v>1189</v>
      </c>
      <c r="D852" s="543"/>
      <c r="E852" s="543"/>
      <c r="F852" s="544">
        <f t="shared" si="431"/>
        <v>0</v>
      </c>
      <c r="G852" s="543"/>
      <c r="H852" s="543"/>
      <c r="I852" s="544">
        <f>+G852+H852+J852</f>
        <v>0</v>
      </c>
      <c r="J852" s="543"/>
      <c r="K852" s="560">
        <f t="shared" si="429"/>
        <v>0</v>
      </c>
    </row>
    <row r="853" spans="1:11">
      <c r="B853" s="563">
        <v>8130</v>
      </c>
      <c r="C853" s="554" t="s">
        <v>1190</v>
      </c>
      <c r="D853" s="538">
        <f t="shared" ref="D853:J853" si="433">D854+D855</f>
        <v>0</v>
      </c>
      <c r="E853" s="538">
        <f t="shared" si="433"/>
        <v>0</v>
      </c>
      <c r="F853" s="538">
        <f t="shared" si="433"/>
        <v>0</v>
      </c>
      <c r="G853" s="538">
        <f t="shared" si="433"/>
        <v>0</v>
      </c>
      <c r="H853" s="538">
        <f t="shared" si="433"/>
        <v>0</v>
      </c>
      <c r="I853" s="538">
        <f t="shared" si="433"/>
        <v>0</v>
      </c>
      <c r="J853" s="538">
        <f t="shared" si="433"/>
        <v>0</v>
      </c>
      <c r="K853" s="539">
        <f t="shared" si="429"/>
        <v>0</v>
      </c>
    </row>
    <row r="854" spans="1:11" ht="13.5" customHeight="1">
      <c r="A854" s="549"/>
      <c r="B854" s="564">
        <v>8131</v>
      </c>
      <c r="C854" s="559" t="s">
        <v>1191</v>
      </c>
      <c r="D854" s="543"/>
      <c r="E854" s="543"/>
      <c r="F854" s="544">
        <f t="shared" si="431"/>
        <v>0</v>
      </c>
      <c r="G854" s="543"/>
      <c r="H854" s="543"/>
      <c r="I854" s="544">
        <f>+G854+H854+J854</f>
        <v>0</v>
      </c>
      <c r="J854" s="543"/>
      <c r="K854" s="539">
        <f t="shared" si="429"/>
        <v>0</v>
      </c>
    </row>
    <row r="855" spans="1:11">
      <c r="B855" s="564">
        <v>8132</v>
      </c>
      <c r="C855" s="559" t="s">
        <v>1192</v>
      </c>
      <c r="D855" s="543"/>
      <c r="E855" s="543"/>
      <c r="F855" s="544">
        <f t="shared" si="431"/>
        <v>0</v>
      </c>
      <c r="G855" s="543"/>
      <c r="H855" s="543"/>
      <c r="I855" s="544">
        <f>+G855+H855+J855</f>
        <v>0</v>
      </c>
      <c r="J855" s="543"/>
      <c r="K855" s="560">
        <f t="shared" si="429"/>
        <v>0</v>
      </c>
    </row>
    <row r="856" spans="1:11" ht="14.25" customHeight="1">
      <c r="B856" s="563">
        <v>8140</v>
      </c>
      <c r="C856" s="554" t="s">
        <v>1193</v>
      </c>
      <c r="D856" s="538">
        <f t="shared" ref="D856:J856" si="434">D857</f>
        <v>0</v>
      </c>
      <c r="E856" s="538">
        <f t="shared" si="434"/>
        <v>0</v>
      </c>
      <c r="F856" s="538">
        <f t="shared" si="434"/>
        <v>0</v>
      </c>
      <c r="G856" s="538">
        <f t="shared" si="434"/>
        <v>0</v>
      </c>
      <c r="H856" s="538">
        <f t="shared" si="434"/>
        <v>0</v>
      </c>
      <c r="I856" s="538">
        <f t="shared" si="434"/>
        <v>0</v>
      </c>
      <c r="J856" s="538">
        <f t="shared" si="434"/>
        <v>0</v>
      </c>
      <c r="K856" s="539">
        <f t="shared" si="429"/>
        <v>0</v>
      </c>
    </row>
    <row r="857" spans="1:11">
      <c r="B857" s="569">
        <v>8141</v>
      </c>
      <c r="C857" s="559" t="s">
        <v>1193</v>
      </c>
      <c r="D857" s="543"/>
      <c r="E857" s="543"/>
      <c r="F857" s="544">
        <f>+D857+E857</f>
        <v>0</v>
      </c>
      <c r="G857" s="543"/>
      <c r="H857" s="543"/>
      <c r="I857" s="544">
        <f>+G857+H857+J857</f>
        <v>0</v>
      </c>
      <c r="J857" s="543"/>
      <c r="K857" s="560">
        <f t="shared" si="429"/>
        <v>0</v>
      </c>
    </row>
    <row r="858" spans="1:11">
      <c r="B858" s="563">
        <v>8150</v>
      </c>
      <c r="C858" s="554" t="s">
        <v>1194</v>
      </c>
      <c r="D858" s="538">
        <f t="shared" ref="D858:J858" si="435">D859</f>
        <v>0</v>
      </c>
      <c r="E858" s="538">
        <f t="shared" si="435"/>
        <v>0</v>
      </c>
      <c r="F858" s="538">
        <f t="shared" si="435"/>
        <v>0</v>
      </c>
      <c r="G858" s="538">
        <f t="shared" si="435"/>
        <v>0</v>
      </c>
      <c r="H858" s="538">
        <f t="shared" si="435"/>
        <v>0</v>
      </c>
      <c r="I858" s="538">
        <f t="shared" si="435"/>
        <v>0</v>
      </c>
      <c r="J858" s="538">
        <f t="shared" si="435"/>
        <v>0</v>
      </c>
      <c r="K858" s="539">
        <f t="shared" si="429"/>
        <v>0</v>
      </c>
    </row>
    <row r="859" spans="1:11">
      <c r="B859" s="564">
        <v>8151</v>
      </c>
      <c r="C859" s="559" t="s">
        <v>1194</v>
      </c>
      <c r="D859" s="543"/>
      <c r="E859" s="543"/>
      <c r="F859" s="544">
        <f>+D859+E859</f>
        <v>0</v>
      </c>
      <c r="G859" s="543"/>
      <c r="H859" s="543"/>
      <c r="I859" s="544">
        <f>+G859+H859+J859</f>
        <v>0</v>
      </c>
      <c r="J859" s="543"/>
      <c r="K859" s="560">
        <f t="shared" si="429"/>
        <v>0</v>
      </c>
    </row>
    <row r="860" spans="1:11">
      <c r="B860" s="563">
        <v>8160</v>
      </c>
      <c r="C860" s="554" t="s">
        <v>1195</v>
      </c>
      <c r="D860" s="538">
        <f t="shared" ref="D860:J860" si="436">D861</f>
        <v>0</v>
      </c>
      <c r="E860" s="538">
        <f t="shared" si="436"/>
        <v>0</v>
      </c>
      <c r="F860" s="538">
        <f t="shared" si="436"/>
        <v>0</v>
      </c>
      <c r="G860" s="538">
        <f t="shared" si="436"/>
        <v>0</v>
      </c>
      <c r="H860" s="538">
        <f t="shared" si="436"/>
        <v>0</v>
      </c>
      <c r="I860" s="538">
        <f t="shared" si="436"/>
        <v>0</v>
      </c>
      <c r="J860" s="538">
        <f t="shared" si="436"/>
        <v>0</v>
      </c>
      <c r="K860" s="539">
        <f t="shared" si="429"/>
        <v>0</v>
      </c>
    </row>
    <row r="861" spans="1:11">
      <c r="B861" s="564">
        <v>8161</v>
      </c>
      <c r="C861" s="559" t="s">
        <v>1195</v>
      </c>
      <c r="D861" s="543"/>
      <c r="E861" s="543"/>
      <c r="F861" s="544">
        <f>+D861+E861</f>
        <v>0</v>
      </c>
      <c r="G861" s="543"/>
      <c r="H861" s="543"/>
      <c r="I861" s="544">
        <f>+G861+H861+J861</f>
        <v>0</v>
      </c>
      <c r="J861" s="543"/>
      <c r="K861" s="560">
        <f t="shared" si="429"/>
        <v>0</v>
      </c>
    </row>
    <row r="862" spans="1:11" ht="13.5" customHeight="1">
      <c r="B862" s="563">
        <v>8300</v>
      </c>
      <c r="C862" s="567" t="s">
        <v>55</v>
      </c>
      <c r="D862" s="538">
        <f t="shared" ref="D862:J862" si="437">D863+D865+D867+D870+D872</f>
        <v>0</v>
      </c>
      <c r="E862" s="538">
        <f t="shared" si="437"/>
        <v>0</v>
      </c>
      <c r="F862" s="538">
        <f t="shared" si="437"/>
        <v>0</v>
      </c>
      <c r="G862" s="538">
        <f t="shared" si="437"/>
        <v>0</v>
      </c>
      <c r="H862" s="538">
        <f t="shared" si="437"/>
        <v>0</v>
      </c>
      <c r="I862" s="538">
        <f t="shared" si="437"/>
        <v>0</v>
      </c>
      <c r="J862" s="538">
        <f t="shared" si="437"/>
        <v>0</v>
      </c>
      <c r="K862" s="539">
        <f t="shared" si="429"/>
        <v>0</v>
      </c>
    </row>
    <row r="863" spans="1:11" ht="12.75" customHeight="1">
      <c r="B863" s="563">
        <v>8310</v>
      </c>
      <c r="C863" s="554" t="s">
        <v>1196</v>
      </c>
      <c r="D863" s="538">
        <f t="shared" ref="D863:J863" si="438">D864</f>
        <v>0</v>
      </c>
      <c r="E863" s="538">
        <f t="shared" si="438"/>
        <v>0</v>
      </c>
      <c r="F863" s="538">
        <f t="shared" si="438"/>
        <v>0</v>
      </c>
      <c r="G863" s="538">
        <f t="shared" si="438"/>
        <v>0</v>
      </c>
      <c r="H863" s="538">
        <f t="shared" si="438"/>
        <v>0</v>
      </c>
      <c r="I863" s="538">
        <f t="shared" si="438"/>
        <v>0</v>
      </c>
      <c r="J863" s="538">
        <f t="shared" si="438"/>
        <v>0</v>
      </c>
      <c r="K863" s="539">
        <f t="shared" si="429"/>
        <v>0</v>
      </c>
    </row>
    <row r="864" spans="1:11" ht="12.75" customHeight="1">
      <c r="B864" s="564">
        <v>8311</v>
      </c>
      <c r="C864" s="559" t="s">
        <v>1196</v>
      </c>
      <c r="D864" s="543"/>
      <c r="E864" s="543"/>
      <c r="F864" s="544">
        <f t="shared" ref="F864:F869" si="439">+D864+E864</f>
        <v>0</v>
      </c>
      <c r="G864" s="543"/>
      <c r="H864" s="543"/>
      <c r="I864" s="544">
        <f>+G864+H864+J864</f>
        <v>0</v>
      </c>
      <c r="J864" s="543"/>
      <c r="K864" s="560">
        <f t="shared" si="429"/>
        <v>0</v>
      </c>
    </row>
    <row r="865" spans="2:11" ht="12.75" customHeight="1">
      <c r="B865" s="563">
        <v>8320</v>
      </c>
      <c r="C865" s="554" t="s">
        <v>1197</v>
      </c>
      <c r="D865" s="538">
        <f t="shared" ref="D865:J865" si="440">D866</f>
        <v>0</v>
      </c>
      <c r="E865" s="538">
        <f t="shared" si="440"/>
        <v>0</v>
      </c>
      <c r="F865" s="538">
        <f t="shared" si="440"/>
        <v>0</v>
      </c>
      <c r="G865" s="538">
        <f t="shared" si="440"/>
        <v>0</v>
      </c>
      <c r="H865" s="538">
        <f t="shared" si="440"/>
        <v>0</v>
      </c>
      <c r="I865" s="538">
        <f t="shared" si="440"/>
        <v>0</v>
      </c>
      <c r="J865" s="538">
        <f t="shared" si="440"/>
        <v>0</v>
      </c>
      <c r="K865" s="539">
        <f t="shared" si="429"/>
        <v>0</v>
      </c>
    </row>
    <row r="866" spans="2:11" ht="12.75" customHeight="1">
      <c r="B866" s="564">
        <v>8321</v>
      </c>
      <c r="C866" s="559" t="s">
        <v>1197</v>
      </c>
      <c r="D866" s="543"/>
      <c r="E866" s="543"/>
      <c r="F866" s="544">
        <f t="shared" si="439"/>
        <v>0</v>
      </c>
      <c r="G866" s="543"/>
      <c r="H866" s="543"/>
      <c r="I866" s="544">
        <f>+G866+H866+J866</f>
        <v>0</v>
      </c>
      <c r="J866" s="543"/>
      <c r="K866" s="560">
        <f t="shared" si="429"/>
        <v>0</v>
      </c>
    </row>
    <row r="867" spans="2:11" ht="12.75" customHeight="1">
      <c r="B867" s="563">
        <v>8330</v>
      </c>
      <c r="C867" s="554" t="s">
        <v>1198</v>
      </c>
      <c r="D867" s="538">
        <f t="shared" ref="D867:J867" si="441">D868+D869</f>
        <v>0</v>
      </c>
      <c r="E867" s="538">
        <f t="shared" si="441"/>
        <v>0</v>
      </c>
      <c r="F867" s="538">
        <f t="shared" si="441"/>
        <v>0</v>
      </c>
      <c r="G867" s="538">
        <f t="shared" si="441"/>
        <v>0</v>
      </c>
      <c r="H867" s="538">
        <f t="shared" si="441"/>
        <v>0</v>
      </c>
      <c r="I867" s="538">
        <f t="shared" si="441"/>
        <v>0</v>
      </c>
      <c r="J867" s="538">
        <f t="shared" si="441"/>
        <v>0</v>
      </c>
      <c r="K867" s="539">
        <f t="shared" si="429"/>
        <v>0</v>
      </c>
    </row>
    <row r="868" spans="2:11" ht="24.75" customHeight="1">
      <c r="B868" s="564">
        <v>8331</v>
      </c>
      <c r="C868" s="559" t="s">
        <v>1199</v>
      </c>
      <c r="D868" s="543"/>
      <c r="E868" s="543"/>
      <c r="F868" s="544">
        <f t="shared" si="439"/>
        <v>0</v>
      </c>
      <c r="G868" s="543"/>
      <c r="H868" s="543"/>
      <c r="I868" s="544">
        <f>+G868+H868+J868</f>
        <v>0</v>
      </c>
      <c r="J868" s="543"/>
      <c r="K868" s="560">
        <f t="shared" si="429"/>
        <v>0</v>
      </c>
    </row>
    <row r="869" spans="2:11" ht="22.5" customHeight="1">
      <c r="B869" s="564">
        <v>8332</v>
      </c>
      <c r="C869" s="542" t="s">
        <v>1200</v>
      </c>
      <c r="D869" s="543"/>
      <c r="E869" s="543"/>
      <c r="F869" s="544">
        <f t="shared" si="439"/>
        <v>0</v>
      </c>
      <c r="G869" s="543"/>
      <c r="H869" s="543"/>
      <c r="I869" s="544">
        <f>+G869+H869+J869</f>
        <v>0</v>
      </c>
      <c r="J869" s="543"/>
      <c r="K869" s="560">
        <f t="shared" si="429"/>
        <v>0</v>
      </c>
    </row>
    <row r="870" spans="2:11" ht="14.25" customHeight="1">
      <c r="B870" s="563">
        <v>8340</v>
      </c>
      <c r="C870" s="554" t="s">
        <v>1201</v>
      </c>
      <c r="D870" s="538">
        <f t="shared" ref="D870:J870" si="442">D871</f>
        <v>0</v>
      </c>
      <c r="E870" s="538">
        <f t="shared" si="442"/>
        <v>0</v>
      </c>
      <c r="F870" s="538">
        <f t="shared" si="442"/>
        <v>0</v>
      </c>
      <c r="G870" s="538">
        <f t="shared" si="442"/>
        <v>0</v>
      </c>
      <c r="H870" s="538">
        <f t="shared" si="442"/>
        <v>0</v>
      </c>
      <c r="I870" s="538">
        <f t="shared" si="442"/>
        <v>0</v>
      </c>
      <c r="J870" s="538">
        <f t="shared" si="442"/>
        <v>0</v>
      </c>
      <c r="K870" s="539">
        <f t="shared" si="429"/>
        <v>0</v>
      </c>
    </row>
    <row r="871" spans="2:11" ht="12.75" customHeight="1">
      <c r="B871" s="564">
        <v>8341</v>
      </c>
      <c r="C871" s="559" t="s">
        <v>1201</v>
      </c>
      <c r="D871" s="543"/>
      <c r="E871" s="543"/>
      <c r="F871" s="544">
        <f>+D871+E871</f>
        <v>0</v>
      </c>
      <c r="G871" s="543"/>
      <c r="H871" s="543"/>
      <c r="I871" s="544">
        <f>+G871+H871+J871</f>
        <v>0</v>
      </c>
      <c r="J871" s="543"/>
      <c r="K871" s="560">
        <f t="shared" si="429"/>
        <v>0</v>
      </c>
    </row>
    <row r="872" spans="2:11" ht="22.5" customHeight="1">
      <c r="B872" s="563">
        <v>8350</v>
      </c>
      <c r="C872" s="554" t="s">
        <v>1202</v>
      </c>
      <c r="D872" s="538">
        <f t="shared" ref="D872:J872" si="443">D873</f>
        <v>0</v>
      </c>
      <c r="E872" s="538">
        <f t="shared" si="443"/>
        <v>0</v>
      </c>
      <c r="F872" s="538">
        <f t="shared" si="443"/>
        <v>0</v>
      </c>
      <c r="G872" s="538">
        <f t="shared" si="443"/>
        <v>0</v>
      </c>
      <c r="H872" s="538">
        <f t="shared" si="443"/>
        <v>0</v>
      </c>
      <c r="I872" s="538">
        <f t="shared" si="443"/>
        <v>0</v>
      </c>
      <c r="J872" s="538">
        <f t="shared" si="443"/>
        <v>0</v>
      </c>
      <c r="K872" s="539">
        <f t="shared" si="429"/>
        <v>0</v>
      </c>
    </row>
    <row r="873" spans="2:11" ht="22.5" customHeight="1">
      <c r="B873" s="564">
        <v>8351</v>
      </c>
      <c r="C873" s="559" t="s">
        <v>1202</v>
      </c>
      <c r="D873" s="543"/>
      <c r="E873" s="543"/>
      <c r="F873" s="544">
        <f>+D873+E873</f>
        <v>0</v>
      </c>
      <c r="G873" s="543"/>
      <c r="H873" s="543"/>
      <c r="I873" s="544">
        <f>+G873+H873+J873</f>
        <v>0</v>
      </c>
      <c r="J873" s="543"/>
      <c r="K873" s="560">
        <f t="shared" si="429"/>
        <v>0</v>
      </c>
    </row>
    <row r="874" spans="2:11" ht="12.75" customHeight="1">
      <c r="B874" s="563">
        <v>8500</v>
      </c>
      <c r="C874" s="566" t="s">
        <v>56</v>
      </c>
      <c r="D874" s="538">
        <f t="shared" ref="D874:J874" si="444">D875+D877+D879</f>
        <v>0</v>
      </c>
      <c r="E874" s="538">
        <f t="shared" si="444"/>
        <v>0</v>
      </c>
      <c r="F874" s="538">
        <f t="shared" si="444"/>
        <v>0</v>
      </c>
      <c r="G874" s="538">
        <f t="shared" si="444"/>
        <v>0</v>
      </c>
      <c r="H874" s="538">
        <f t="shared" si="444"/>
        <v>0</v>
      </c>
      <c r="I874" s="538">
        <f t="shared" si="444"/>
        <v>0</v>
      </c>
      <c r="J874" s="538">
        <f t="shared" si="444"/>
        <v>0</v>
      </c>
      <c r="K874" s="539">
        <f t="shared" si="429"/>
        <v>0</v>
      </c>
    </row>
    <row r="875" spans="2:11" ht="12.75" customHeight="1">
      <c r="B875" s="563">
        <v>8510</v>
      </c>
      <c r="C875" s="567" t="s">
        <v>1203</v>
      </c>
      <c r="D875" s="538">
        <f t="shared" ref="D875:J875" si="445">D876</f>
        <v>0</v>
      </c>
      <c r="E875" s="538">
        <f t="shared" si="445"/>
        <v>0</v>
      </c>
      <c r="F875" s="538">
        <f t="shared" si="445"/>
        <v>0</v>
      </c>
      <c r="G875" s="538">
        <f t="shared" si="445"/>
        <v>0</v>
      </c>
      <c r="H875" s="538">
        <f t="shared" si="445"/>
        <v>0</v>
      </c>
      <c r="I875" s="538">
        <f t="shared" si="445"/>
        <v>0</v>
      </c>
      <c r="J875" s="538">
        <f t="shared" si="445"/>
        <v>0</v>
      </c>
      <c r="K875" s="539">
        <f t="shared" si="429"/>
        <v>0</v>
      </c>
    </row>
    <row r="876" spans="2:11" ht="12.75" customHeight="1">
      <c r="B876" s="564">
        <v>8511</v>
      </c>
      <c r="C876" s="559" t="s">
        <v>1203</v>
      </c>
      <c r="D876" s="543"/>
      <c r="E876" s="543"/>
      <c r="F876" s="544">
        <f>+D876+E876</f>
        <v>0</v>
      </c>
      <c r="G876" s="543"/>
      <c r="H876" s="543"/>
      <c r="I876" s="544">
        <f>+G876+H876+J876</f>
        <v>0</v>
      </c>
      <c r="J876" s="543"/>
      <c r="K876" s="560">
        <f t="shared" si="429"/>
        <v>0</v>
      </c>
    </row>
    <row r="877" spans="2:11" ht="12.75" customHeight="1">
      <c r="B877" s="563">
        <v>8520</v>
      </c>
      <c r="C877" s="554" t="s">
        <v>1204</v>
      </c>
      <c r="D877" s="538">
        <f t="shared" ref="D877:J877" si="446">D878</f>
        <v>0</v>
      </c>
      <c r="E877" s="538">
        <f t="shared" si="446"/>
        <v>0</v>
      </c>
      <c r="F877" s="538">
        <f t="shared" si="446"/>
        <v>0</v>
      </c>
      <c r="G877" s="538">
        <f t="shared" si="446"/>
        <v>0</v>
      </c>
      <c r="H877" s="538">
        <f t="shared" si="446"/>
        <v>0</v>
      </c>
      <c r="I877" s="538">
        <f t="shared" si="446"/>
        <v>0</v>
      </c>
      <c r="J877" s="538">
        <f t="shared" si="446"/>
        <v>0</v>
      </c>
      <c r="K877" s="539">
        <f t="shared" si="429"/>
        <v>0</v>
      </c>
    </row>
    <row r="878" spans="2:11" ht="12.75" customHeight="1">
      <c r="B878" s="564">
        <v>8521</v>
      </c>
      <c r="C878" s="559" t="s">
        <v>1204</v>
      </c>
      <c r="D878" s="543"/>
      <c r="E878" s="543"/>
      <c r="F878" s="544">
        <f>+D878+E878</f>
        <v>0</v>
      </c>
      <c r="G878" s="543"/>
      <c r="H878" s="543"/>
      <c r="I878" s="544">
        <f>+G878+H878+J878</f>
        <v>0</v>
      </c>
      <c r="J878" s="543"/>
      <c r="K878" s="560">
        <f t="shared" si="429"/>
        <v>0</v>
      </c>
    </row>
    <row r="879" spans="2:11" ht="12.75" customHeight="1">
      <c r="B879" s="563">
        <v>8530</v>
      </c>
      <c r="C879" s="554" t="s">
        <v>600</v>
      </c>
      <c r="D879" s="538">
        <f t="shared" ref="D879:J879" si="447">D880</f>
        <v>0</v>
      </c>
      <c r="E879" s="538">
        <f t="shared" si="447"/>
        <v>0</v>
      </c>
      <c r="F879" s="538">
        <f t="shared" si="447"/>
        <v>0</v>
      </c>
      <c r="G879" s="538">
        <f t="shared" si="447"/>
        <v>0</v>
      </c>
      <c r="H879" s="538">
        <f t="shared" si="447"/>
        <v>0</v>
      </c>
      <c r="I879" s="538">
        <f t="shared" si="447"/>
        <v>0</v>
      </c>
      <c r="J879" s="538">
        <f t="shared" si="447"/>
        <v>0</v>
      </c>
      <c r="K879" s="539">
        <f t="shared" si="429"/>
        <v>0</v>
      </c>
    </row>
    <row r="880" spans="2:11" ht="12.75" customHeight="1">
      <c r="B880" s="564">
        <v>8531</v>
      </c>
      <c r="C880" s="559" t="s">
        <v>600</v>
      </c>
      <c r="D880" s="543"/>
      <c r="E880" s="543"/>
      <c r="F880" s="544">
        <f>+D880+E880</f>
        <v>0</v>
      </c>
      <c r="G880" s="543"/>
      <c r="H880" s="543"/>
      <c r="I880" s="544">
        <f>+G880+H880+J880</f>
        <v>0</v>
      </c>
      <c r="J880" s="543"/>
      <c r="K880" s="560">
        <f t="shared" si="429"/>
        <v>0</v>
      </c>
    </row>
    <row r="881" spans="2:11" ht="12.75" customHeight="1">
      <c r="B881" s="536" t="s">
        <v>709</v>
      </c>
      <c r="C881" s="553"/>
      <c r="D881" s="538">
        <f>+D848+D862+D874</f>
        <v>0</v>
      </c>
      <c r="E881" s="538">
        <f>+E848+E862+E874</f>
        <v>0</v>
      </c>
      <c r="F881" s="538">
        <f>+F848+F862+F874</f>
        <v>0</v>
      </c>
      <c r="G881" s="538">
        <f>G848+G862+G874</f>
        <v>0</v>
      </c>
      <c r="H881" s="538">
        <f>H848+H862+H874</f>
        <v>0</v>
      </c>
      <c r="I881" s="538">
        <f>I848+I862+I874</f>
        <v>0</v>
      </c>
      <c r="J881" s="538">
        <f>J848+J862+J874</f>
        <v>0</v>
      </c>
      <c r="K881" s="539">
        <f t="shared" si="429"/>
        <v>0</v>
      </c>
    </row>
    <row r="882" spans="2:11" ht="12.75" customHeight="1">
      <c r="B882" s="563">
        <v>9000</v>
      </c>
      <c r="C882" s="556" t="s">
        <v>21</v>
      </c>
      <c r="D882" s="538">
        <f>D883+D901+D918+D923+D928+D932+D937</f>
        <v>0</v>
      </c>
      <c r="E882" s="538">
        <f t="shared" ref="E882:J882" si="448">E883+E901+E918+E923+E928+E932+E937</f>
        <v>0</v>
      </c>
      <c r="F882" s="538">
        <f t="shared" si="448"/>
        <v>0</v>
      </c>
      <c r="G882" s="538">
        <f t="shared" si="448"/>
        <v>0</v>
      </c>
      <c r="H882" s="538">
        <f t="shared" si="448"/>
        <v>0</v>
      </c>
      <c r="I882" s="538">
        <f t="shared" si="448"/>
        <v>0</v>
      </c>
      <c r="J882" s="538">
        <f t="shared" si="448"/>
        <v>0</v>
      </c>
      <c r="K882" s="539">
        <f t="shared" si="429"/>
        <v>0</v>
      </c>
    </row>
    <row r="883" spans="2:11" ht="12.75" customHeight="1">
      <c r="B883" s="563">
        <v>9100</v>
      </c>
      <c r="C883" s="548" t="s">
        <v>1205</v>
      </c>
      <c r="D883" s="538">
        <f t="shared" ref="D883:J883" si="449">D884+D887+D889+D891+D893+D895+D897+D899</f>
        <v>0</v>
      </c>
      <c r="E883" s="538">
        <f t="shared" si="449"/>
        <v>0</v>
      </c>
      <c r="F883" s="538">
        <f t="shared" si="449"/>
        <v>0</v>
      </c>
      <c r="G883" s="538">
        <f t="shared" si="449"/>
        <v>0</v>
      </c>
      <c r="H883" s="538">
        <f t="shared" si="449"/>
        <v>0</v>
      </c>
      <c r="I883" s="538">
        <f t="shared" si="449"/>
        <v>0</v>
      </c>
      <c r="J883" s="538">
        <f t="shared" si="449"/>
        <v>0</v>
      </c>
      <c r="K883" s="539">
        <f t="shared" si="429"/>
        <v>0</v>
      </c>
    </row>
    <row r="884" spans="2:11" ht="12.75" customHeight="1">
      <c r="B884" s="563">
        <v>9110</v>
      </c>
      <c r="C884" s="554" t="s">
        <v>1206</v>
      </c>
      <c r="D884" s="538">
        <f t="shared" ref="D884:J884" si="450">D885+D886</f>
        <v>0</v>
      </c>
      <c r="E884" s="538">
        <f t="shared" si="450"/>
        <v>0</v>
      </c>
      <c r="F884" s="538">
        <f t="shared" si="450"/>
        <v>0</v>
      </c>
      <c r="G884" s="538">
        <f t="shared" si="450"/>
        <v>0</v>
      </c>
      <c r="H884" s="538">
        <f t="shared" si="450"/>
        <v>0</v>
      </c>
      <c r="I884" s="538">
        <f t="shared" si="450"/>
        <v>0</v>
      </c>
      <c r="J884" s="538">
        <f t="shared" si="450"/>
        <v>0</v>
      </c>
      <c r="K884" s="539">
        <f t="shared" si="429"/>
        <v>0</v>
      </c>
    </row>
    <row r="885" spans="2:11" ht="12.75" customHeight="1">
      <c r="B885" s="564">
        <v>9111</v>
      </c>
      <c r="C885" s="559" t="s">
        <v>1207</v>
      </c>
      <c r="D885" s="543"/>
      <c r="E885" s="543"/>
      <c r="F885" s="544">
        <f>+D885+E885</f>
        <v>0</v>
      </c>
      <c r="G885" s="543"/>
      <c r="H885" s="543"/>
      <c r="I885" s="544">
        <f>+G885+H885+J885</f>
        <v>0</v>
      </c>
      <c r="J885" s="543"/>
      <c r="K885" s="560">
        <f t="shared" si="429"/>
        <v>0</v>
      </c>
    </row>
    <row r="886" spans="2:11" ht="12.75" customHeight="1">
      <c r="B886" s="564">
        <v>9112</v>
      </c>
      <c r="C886" s="559" t="s">
        <v>1208</v>
      </c>
      <c r="D886" s="543"/>
      <c r="E886" s="543"/>
      <c r="F886" s="544">
        <f>+D886+E886</f>
        <v>0</v>
      </c>
      <c r="G886" s="543"/>
      <c r="H886" s="543"/>
      <c r="I886" s="544">
        <f>+G886+H886+J886</f>
        <v>0</v>
      </c>
      <c r="J886" s="543"/>
      <c r="K886" s="560">
        <f t="shared" si="429"/>
        <v>0</v>
      </c>
    </row>
    <row r="887" spans="2:11" ht="12.75" customHeight="1">
      <c r="B887" s="563">
        <v>9120</v>
      </c>
      <c r="C887" s="554" t="s">
        <v>1209</v>
      </c>
      <c r="D887" s="538">
        <f t="shared" ref="D887:J887" si="451">D888</f>
        <v>0</v>
      </c>
      <c r="E887" s="538">
        <f t="shared" si="451"/>
        <v>0</v>
      </c>
      <c r="F887" s="538">
        <f t="shared" si="451"/>
        <v>0</v>
      </c>
      <c r="G887" s="538">
        <f t="shared" si="451"/>
        <v>0</v>
      </c>
      <c r="H887" s="538">
        <f t="shared" si="451"/>
        <v>0</v>
      </c>
      <c r="I887" s="538">
        <f t="shared" si="451"/>
        <v>0</v>
      </c>
      <c r="J887" s="538">
        <f t="shared" si="451"/>
        <v>0</v>
      </c>
      <c r="K887" s="539">
        <f t="shared" si="429"/>
        <v>0</v>
      </c>
    </row>
    <row r="888" spans="2:11" ht="12.75" customHeight="1">
      <c r="B888" s="564">
        <v>9121</v>
      </c>
      <c r="C888" s="559" t="s">
        <v>1209</v>
      </c>
      <c r="D888" s="543"/>
      <c r="E888" s="543"/>
      <c r="F888" s="544">
        <f>+D888+E888</f>
        <v>0</v>
      </c>
      <c r="G888" s="543"/>
      <c r="H888" s="543"/>
      <c r="I888" s="544">
        <f>+G888+H888+J888</f>
        <v>0</v>
      </c>
      <c r="J888" s="543"/>
      <c r="K888" s="560">
        <f t="shared" si="429"/>
        <v>0</v>
      </c>
    </row>
    <row r="889" spans="2:11" ht="12.75" customHeight="1">
      <c r="B889" s="563">
        <v>9130</v>
      </c>
      <c r="C889" s="554" t="s">
        <v>1210</v>
      </c>
      <c r="D889" s="538">
        <f t="shared" ref="D889:J889" si="452">D890</f>
        <v>0</v>
      </c>
      <c r="E889" s="538">
        <f t="shared" si="452"/>
        <v>0</v>
      </c>
      <c r="F889" s="538">
        <f t="shared" si="452"/>
        <v>0</v>
      </c>
      <c r="G889" s="538">
        <f t="shared" si="452"/>
        <v>0</v>
      </c>
      <c r="H889" s="538">
        <f t="shared" si="452"/>
        <v>0</v>
      </c>
      <c r="I889" s="538">
        <f t="shared" si="452"/>
        <v>0</v>
      </c>
      <c r="J889" s="538">
        <f t="shared" si="452"/>
        <v>0</v>
      </c>
      <c r="K889" s="539">
        <f t="shared" si="429"/>
        <v>0</v>
      </c>
    </row>
    <row r="890" spans="2:11" ht="12.75" customHeight="1">
      <c r="B890" s="564">
        <v>9131</v>
      </c>
      <c r="C890" s="559" t="s">
        <v>1211</v>
      </c>
      <c r="D890" s="543"/>
      <c r="E890" s="543"/>
      <c r="F890" s="544">
        <f>+D890+E890</f>
        <v>0</v>
      </c>
      <c r="G890" s="543"/>
      <c r="H890" s="543"/>
      <c r="I890" s="544">
        <f>+G890+H890+J890</f>
        <v>0</v>
      </c>
      <c r="J890" s="543"/>
      <c r="K890" s="539">
        <f t="shared" si="429"/>
        <v>0</v>
      </c>
    </row>
    <row r="891" spans="2:11" ht="13.5" customHeight="1">
      <c r="B891" s="563">
        <v>9140</v>
      </c>
      <c r="C891" s="554" t="s">
        <v>1212</v>
      </c>
      <c r="D891" s="538">
        <f t="shared" ref="D891:J891" si="453">D892</f>
        <v>0</v>
      </c>
      <c r="E891" s="538">
        <f t="shared" si="453"/>
        <v>0</v>
      </c>
      <c r="F891" s="538">
        <f t="shared" si="453"/>
        <v>0</v>
      </c>
      <c r="G891" s="538">
        <f t="shared" si="453"/>
        <v>0</v>
      </c>
      <c r="H891" s="538">
        <f t="shared" si="453"/>
        <v>0</v>
      </c>
      <c r="I891" s="538">
        <f t="shared" si="453"/>
        <v>0</v>
      </c>
      <c r="J891" s="538">
        <f t="shared" si="453"/>
        <v>0</v>
      </c>
      <c r="K891" s="539">
        <f t="shared" si="429"/>
        <v>0</v>
      </c>
    </row>
    <row r="892" spans="2:11" ht="12.75" customHeight="1">
      <c r="B892" s="564">
        <v>9141</v>
      </c>
      <c r="C892" s="559" t="s">
        <v>1212</v>
      </c>
      <c r="D892" s="543"/>
      <c r="E892" s="543"/>
      <c r="F892" s="544">
        <f>+D892+E892</f>
        <v>0</v>
      </c>
      <c r="G892" s="543"/>
      <c r="H892" s="543"/>
      <c r="I892" s="544">
        <f>+G892+H892+J892</f>
        <v>0</v>
      </c>
      <c r="J892" s="543"/>
      <c r="K892" s="539">
        <f t="shared" si="429"/>
        <v>0</v>
      </c>
    </row>
    <row r="893" spans="2:11" ht="15" customHeight="1">
      <c r="B893" s="563">
        <v>9150</v>
      </c>
      <c r="C893" s="554" t="s">
        <v>1213</v>
      </c>
      <c r="D893" s="538">
        <f t="shared" ref="D893:J893" si="454">D894</f>
        <v>0</v>
      </c>
      <c r="E893" s="538">
        <f t="shared" si="454"/>
        <v>0</v>
      </c>
      <c r="F893" s="538">
        <f t="shared" si="454"/>
        <v>0</v>
      </c>
      <c r="G893" s="538">
        <f t="shared" si="454"/>
        <v>0</v>
      </c>
      <c r="H893" s="538">
        <f t="shared" si="454"/>
        <v>0</v>
      </c>
      <c r="I893" s="538">
        <f t="shared" si="454"/>
        <v>0</v>
      </c>
      <c r="J893" s="538">
        <f t="shared" si="454"/>
        <v>0</v>
      </c>
      <c r="K893" s="539">
        <f t="shared" si="429"/>
        <v>0</v>
      </c>
    </row>
    <row r="894" spans="2:11" ht="12.75" customHeight="1">
      <c r="B894" s="564">
        <v>9151</v>
      </c>
      <c r="C894" s="559" t="s">
        <v>1213</v>
      </c>
      <c r="D894" s="543"/>
      <c r="E894" s="543"/>
      <c r="F894" s="544">
        <f>+D894+E894</f>
        <v>0</v>
      </c>
      <c r="G894" s="543"/>
      <c r="H894" s="543"/>
      <c r="I894" s="544">
        <f>+G894+H894+J894</f>
        <v>0</v>
      </c>
      <c r="J894" s="543"/>
      <c r="K894" s="560">
        <f t="shared" si="429"/>
        <v>0</v>
      </c>
    </row>
    <row r="895" spans="2:11" ht="12.75" customHeight="1">
      <c r="B895" s="563">
        <v>9160</v>
      </c>
      <c r="C895" s="554" t="s">
        <v>1214</v>
      </c>
      <c r="D895" s="538">
        <f t="shared" ref="D895:J895" si="455">D896</f>
        <v>0</v>
      </c>
      <c r="E895" s="538">
        <f t="shared" si="455"/>
        <v>0</v>
      </c>
      <c r="F895" s="538">
        <f t="shared" si="455"/>
        <v>0</v>
      </c>
      <c r="G895" s="538">
        <f t="shared" si="455"/>
        <v>0</v>
      </c>
      <c r="H895" s="538">
        <f t="shared" si="455"/>
        <v>0</v>
      </c>
      <c r="I895" s="538">
        <f t="shared" si="455"/>
        <v>0</v>
      </c>
      <c r="J895" s="538">
        <f t="shared" si="455"/>
        <v>0</v>
      </c>
      <c r="K895" s="539">
        <f t="shared" si="429"/>
        <v>0</v>
      </c>
    </row>
    <row r="896" spans="2:11" ht="12.75" customHeight="1">
      <c r="B896" s="564">
        <v>9161</v>
      </c>
      <c r="C896" s="559" t="s">
        <v>1214</v>
      </c>
      <c r="D896" s="543"/>
      <c r="E896" s="543"/>
      <c r="F896" s="544">
        <f>+D896+E896</f>
        <v>0</v>
      </c>
      <c r="G896" s="543"/>
      <c r="H896" s="543"/>
      <c r="I896" s="544">
        <f>+G896+H896+J896</f>
        <v>0</v>
      </c>
      <c r="J896" s="543"/>
      <c r="K896" s="560">
        <f t="shared" si="429"/>
        <v>0</v>
      </c>
    </row>
    <row r="897" spans="2:11" ht="12.75" customHeight="1">
      <c r="B897" s="563">
        <v>9170</v>
      </c>
      <c r="C897" s="554" t="s">
        <v>1215</v>
      </c>
      <c r="D897" s="538">
        <f>+D898</f>
        <v>0</v>
      </c>
      <c r="E897" s="538">
        <f>+E898</f>
        <v>0</v>
      </c>
      <c r="F897" s="538">
        <f>F898</f>
        <v>0</v>
      </c>
      <c r="G897" s="538">
        <f>G898</f>
        <v>0</v>
      </c>
      <c r="H897" s="538">
        <f>H898</f>
        <v>0</v>
      </c>
      <c r="I897" s="538">
        <f>I898</f>
        <v>0</v>
      </c>
      <c r="J897" s="538">
        <f>J898</f>
        <v>0</v>
      </c>
      <c r="K897" s="539">
        <f t="shared" si="429"/>
        <v>0</v>
      </c>
    </row>
    <row r="898" spans="2:11" ht="12.75" customHeight="1">
      <c r="B898" s="564">
        <v>9171</v>
      </c>
      <c r="C898" s="559" t="s">
        <v>1215</v>
      </c>
      <c r="D898" s="543"/>
      <c r="E898" s="543"/>
      <c r="F898" s="544">
        <f>+D898+E898</f>
        <v>0</v>
      </c>
      <c r="G898" s="543"/>
      <c r="H898" s="543"/>
      <c r="I898" s="544">
        <f>+G898+H898+J898</f>
        <v>0</v>
      </c>
      <c r="J898" s="543"/>
      <c r="K898" s="560">
        <f t="shared" si="429"/>
        <v>0</v>
      </c>
    </row>
    <row r="899" spans="2:11" ht="12.75" customHeight="1">
      <c r="B899" s="563">
        <v>9180</v>
      </c>
      <c r="C899" s="554" t="s">
        <v>1216</v>
      </c>
      <c r="D899" s="538">
        <f t="shared" ref="D899:J899" si="456">D900</f>
        <v>0</v>
      </c>
      <c r="E899" s="538">
        <f t="shared" si="456"/>
        <v>0</v>
      </c>
      <c r="F899" s="538">
        <f t="shared" si="456"/>
        <v>0</v>
      </c>
      <c r="G899" s="538">
        <f t="shared" si="456"/>
        <v>0</v>
      </c>
      <c r="H899" s="538">
        <f t="shared" si="456"/>
        <v>0</v>
      </c>
      <c r="I899" s="538">
        <f t="shared" si="456"/>
        <v>0</v>
      </c>
      <c r="J899" s="538">
        <f t="shared" si="456"/>
        <v>0</v>
      </c>
      <c r="K899" s="539">
        <f t="shared" si="429"/>
        <v>0</v>
      </c>
    </row>
    <row r="900" spans="2:11" ht="12.75" customHeight="1">
      <c r="B900" s="564">
        <v>9181</v>
      </c>
      <c r="C900" s="559" t="s">
        <v>1216</v>
      </c>
      <c r="D900" s="543"/>
      <c r="E900" s="543"/>
      <c r="F900" s="544">
        <f>+D900+E900</f>
        <v>0</v>
      </c>
      <c r="G900" s="543"/>
      <c r="H900" s="543"/>
      <c r="I900" s="544">
        <f>+G900+H900+J900</f>
        <v>0</v>
      </c>
      <c r="J900" s="543"/>
      <c r="K900" s="560">
        <f t="shared" si="429"/>
        <v>0</v>
      </c>
    </row>
    <row r="901" spans="2:11" ht="12.75" customHeight="1">
      <c r="B901" s="563">
        <v>9200</v>
      </c>
      <c r="C901" s="548" t="s">
        <v>386</v>
      </c>
      <c r="D901" s="538">
        <f t="shared" ref="D901:J901" si="457">D902+D904+D906+D908+D910+D912+D914+D916</f>
        <v>0</v>
      </c>
      <c r="E901" s="538">
        <f t="shared" si="457"/>
        <v>0</v>
      </c>
      <c r="F901" s="538">
        <f t="shared" si="457"/>
        <v>0</v>
      </c>
      <c r="G901" s="538">
        <f t="shared" si="457"/>
        <v>0</v>
      </c>
      <c r="H901" s="538">
        <f t="shared" si="457"/>
        <v>0</v>
      </c>
      <c r="I901" s="538">
        <f t="shared" si="457"/>
        <v>0</v>
      </c>
      <c r="J901" s="538">
        <f t="shared" si="457"/>
        <v>0</v>
      </c>
      <c r="K901" s="539">
        <f t="shared" si="429"/>
        <v>0</v>
      </c>
    </row>
    <row r="902" spans="2:11" ht="12.75" customHeight="1">
      <c r="B902" s="563">
        <v>9210</v>
      </c>
      <c r="C902" s="554" t="s">
        <v>1217</v>
      </c>
      <c r="D902" s="538">
        <f t="shared" ref="D902:J902" si="458">D903</f>
        <v>0</v>
      </c>
      <c r="E902" s="538">
        <f t="shared" si="458"/>
        <v>0</v>
      </c>
      <c r="F902" s="538">
        <f t="shared" si="458"/>
        <v>0</v>
      </c>
      <c r="G902" s="538">
        <f t="shared" si="458"/>
        <v>0</v>
      </c>
      <c r="H902" s="538">
        <f t="shared" si="458"/>
        <v>0</v>
      </c>
      <c r="I902" s="538">
        <f t="shared" si="458"/>
        <v>0</v>
      </c>
      <c r="J902" s="538">
        <f t="shared" si="458"/>
        <v>0</v>
      </c>
      <c r="K902" s="539">
        <f t="shared" si="429"/>
        <v>0</v>
      </c>
    </row>
    <row r="903" spans="2:11" ht="12.75" customHeight="1">
      <c r="B903" s="564">
        <v>9211</v>
      </c>
      <c r="C903" s="559" t="s">
        <v>1218</v>
      </c>
      <c r="D903" s="543"/>
      <c r="E903" s="543"/>
      <c r="F903" s="544">
        <f>+D903+E903</f>
        <v>0</v>
      </c>
      <c r="G903" s="543"/>
      <c r="H903" s="543"/>
      <c r="I903" s="544">
        <f>+G903+H903+J903</f>
        <v>0</v>
      </c>
      <c r="J903" s="543"/>
      <c r="K903" s="539">
        <f t="shared" si="429"/>
        <v>0</v>
      </c>
    </row>
    <row r="904" spans="2:11">
      <c r="B904" s="563">
        <v>9220</v>
      </c>
      <c r="C904" s="554" t="s">
        <v>1219</v>
      </c>
      <c r="D904" s="538">
        <f t="shared" ref="D904:J904" si="459">D905</f>
        <v>0</v>
      </c>
      <c r="E904" s="538">
        <f t="shared" si="459"/>
        <v>0</v>
      </c>
      <c r="F904" s="538">
        <f t="shared" si="459"/>
        <v>0</v>
      </c>
      <c r="G904" s="538">
        <f t="shared" si="459"/>
        <v>0</v>
      </c>
      <c r="H904" s="538">
        <f t="shared" si="459"/>
        <v>0</v>
      </c>
      <c r="I904" s="538">
        <f t="shared" si="459"/>
        <v>0</v>
      </c>
      <c r="J904" s="538">
        <f t="shared" si="459"/>
        <v>0</v>
      </c>
      <c r="K904" s="539">
        <f t="shared" si="429"/>
        <v>0</v>
      </c>
    </row>
    <row r="905" spans="2:11">
      <c r="B905" s="564">
        <v>9221</v>
      </c>
      <c r="C905" s="559" t="s">
        <v>1219</v>
      </c>
      <c r="D905" s="543"/>
      <c r="E905" s="543"/>
      <c r="F905" s="544">
        <f>+D905+E905</f>
        <v>0</v>
      </c>
      <c r="G905" s="543"/>
      <c r="H905" s="543"/>
      <c r="I905" s="544">
        <f>+G905+H905+J905</f>
        <v>0</v>
      </c>
      <c r="J905" s="543"/>
      <c r="K905" s="560">
        <f t="shared" si="429"/>
        <v>0</v>
      </c>
    </row>
    <row r="906" spans="2:11">
      <c r="B906" s="563">
        <v>9230</v>
      </c>
      <c r="C906" s="554" t="s">
        <v>1220</v>
      </c>
      <c r="D906" s="538">
        <f t="shared" ref="D906:J906" si="460">D907</f>
        <v>0</v>
      </c>
      <c r="E906" s="538">
        <f t="shared" si="460"/>
        <v>0</v>
      </c>
      <c r="F906" s="538">
        <f t="shared" si="460"/>
        <v>0</v>
      </c>
      <c r="G906" s="538">
        <f t="shared" si="460"/>
        <v>0</v>
      </c>
      <c r="H906" s="538">
        <f t="shared" si="460"/>
        <v>0</v>
      </c>
      <c r="I906" s="538">
        <f t="shared" si="460"/>
        <v>0</v>
      </c>
      <c r="J906" s="538">
        <f t="shared" si="460"/>
        <v>0</v>
      </c>
      <c r="K906" s="539">
        <f t="shared" si="429"/>
        <v>0</v>
      </c>
    </row>
    <row r="907" spans="2:11">
      <c r="B907" s="564">
        <v>9231</v>
      </c>
      <c r="C907" s="559" t="s">
        <v>1220</v>
      </c>
      <c r="D907" s="543"/>
      <c r="E907" s="543"/>
      <c r="F907" s="544">
        <f>+D907+E907</f>
        <v>0</v>
      </c>
      <c r="G907" s="543"/>
      <c r="H907" s="543"/>
      <c r="I907" s="544">
        <f>+G907+H907+J907</f>
        <v>0</v>
      </c>
      <c r="J907" s="543"/>
      <c r="K907" s="560">
        <f t="shared" si="429"/>
        <v>0</v>
      </c>
    </row>
    <row r="908" spans="2:11">
      <c r="B908" s="563">
        <v>9240</v>
      </c>
      <c r="C908" s="554" t="s">
        <v>1221</v>
      </c>
      <c r="D908" s="538">
        <f t="shared" ref="D908:J908" si="461">D909</f>
        <v>0</v>
      </c>
      <c r="E908" s="538">
        <f t="shared" si="461"/>
        <v>0</v>
      </c>
      <c r="F908" s="538">
        <f t="shared" si="461"/>
        <v>0</v>
      </c>
      <c r="G908" s="538">
        <f t="shared" si="461"/>
        <v>0</v>
      </c>
      <c r="H908" s="538">
        <f t="shared" si="461"/>
        <v>0</v>
      </c>
      <c r="I908" s="538">
        <f t="shared" si="461"/>
        <v>0</v>
      </c>
      <c r="J908" s="538">
        <f t="shared" si="461"/>
        <v>0</v>
      </c>
      <c r="K908" s="539">
        <f t="shared" si="429"/>
        <v>0</v>
      </c>
    </row>
    <row r="909" spans="2:11">
      <c r="B909" s="564">
        <v>9241</v>
      </c>
      <c r="C909" s="559" t="s">
        <v>1221</v>
      </c>
      <c r="D909" s="543"/>
      <c r="E909" s="543"/>
      <c r="F909" s="544">
        <f>+D909+E909</f>
        <v>0</v>
      </c>
      <c r="G909" s="543"/>
      <c r="H909" s="543"/>
      <c r="I909" s="544">
        <f>+G909+H909+J909</f>
        <v>0</v>
      </c>
      <c r="J909" s="543"/>
      <c r="K909" s="560">
        <f t="shared" si="429"/>
        <v>0</v>
      </c>
    </row>
    <row r="910" spans="2:11">
      <c r="B910" s="563">
        <v>9250</v>
      </c>
      <c r="C910" s="554" t="s">
        <v>1222</v>
      </c>
      <c r="D910" s="538">
        <f t="shared" ref="D910:J910" si="462">D911</f>
        <v>0</v>
      </c>
      <c r="E910" s="538">
        <f t="shared" si="462"/>
        <v>0</v>
      </c>
      <c r="F910" s="538">
        <f t="shared" si="462"/>
        <v>0</v>
      </c>
      <c r="G910" s="538">
        <f t="shared" si="462"/>
        <v>0</v>
      </c>
      <c r="H910" s="538">
        <f t="shared" si="462"/>
        <v>0</v>
      </c>
      <c r="I910" s="538">
        <f t="shared" si="462"/>
        <v>0</v>
      </c>
      <c r="J910" s="538">
        <f t="shared" si="462"/>
        <v>0</v>
      </c>
      <c r="K910" s="539">
        <f t="shared" si="429"/>
        <v>0</v>
      </c>
    </row>
    <row r="911" spans="2:11">
      <c r="B911" s="564">
        <v>9251</v>
      </c>
      <c r="C911" s="559" t="s">
        <v>1222</v>
      </c>
      <c r="D911" s="543"/>
      <c r="E911" s="543"/>
      <c r="F911" s="544">
        <f>+D911+E911</f>
        <v>0</v>
      </c>
      <c r="G911" s="543"/>
      <c r="H911" s="543"/>
      <c r="I911" s="544">
        <f>+G911+H911+J911</f>
        <v>0</v>
      </c>
      <c r="J911" s="543"/>
      <c r="K911" s="560">
        <f t="shared" si="429"/>
        <v>0</v>
      </c>
    </row>
    <row r="912" spans="2:11" ht="12.75" customHeight="1">
      <c r="B912" s="563">
        <v>9260</v>
      </c>
      <c r="C912" s="554" t="s">
        <v>1223</v>
      </c>
      <c r="D912" s="538">
        <f t="shared" ref="D912:J912" si="463">D913</f>
        <v>0</v>
      </c>
      <c r="E912" s="538">
        <f t="shared" si="463"/>
        <v>0</v>
      </c>
      <c r="F912" s="538">
        <f t="shared" si="463"/>
        <v>0</v>
      </c>
      <c r="G912" s="538">
        <f t="shared" si="463"/>
        <v>0</v>
      </c>
      <c r="H912" s="538">
        <f t="shared" si="463"/>
        <v>0</v>
      </c>
      <c r="I912" s="538">
        <f t="shared" si="463"/>
        <v>0</v>
      </c>
      <c r="J912" s="538">
        <f t="shared" si="463"/>
        <v>0</v>
      </c>
      <c r="K912" s="539">
        <f t="shared" ref="K912:K941" si="464">F912-I912</f>
        <v>0</v>
      </c>
    </row>
    <row r="913" spans="2:11">
      <c r="B913" s="564">
        <v>9261</v>
      </c>
      <c r="C913" s="559" t="s">
        <v>1223</v>
      </c>
      <c r="D913" s="543"/>
      <c r="E913" s="543"/>
      <c r="F913" s="544">
        <f>+D913+E913</f>
        <v>0</v>
      </c>
      <c r="G913" s="543"/>
      <c r="H913" s="543"/>
      <c r="I913" s="544">
        <f>+G913+H913+J913</f>
        <v>0</v>
      </c>
      <c r="J913" s="543"/>
      <c r="K913" s="560">
        <f t="shared" si="464"/>
        <v>0</v>
      </c>
    </row>
    <row r="914" spans="2:11" ht="13.5" customHeight="1">
      <c r="B914" s="563">
        <v>9270</v>
      </c>
      <c r="C914" s="554" t="s">
        <v>1224</v>
      </c>
      <c r="D914" s="538">
        <f t="shared" ref="D914:J914" si="465">D915</f>
        <v>0</v>
      </c>
      <c r="E914" s="538">
        <f t="shared" si="465"/>
        <v>0</v>
      </c>
      <c r="F914" s="538">
        <f t="shared" si="465"/>
        <v>0</v>
      </c>
      <c r="G914" s="538">
        <f t="shared" si="465"/>
        <v>0</v>
      </c>
      <c r="H914" s="538">
        <f t="shared" si="465"/>
        <v>0</v>
      </c>
      <c r="I914" s="538">
        <f t="shared" si="465"/>
        <v>0</v>
      </c>
      <c r="J914" s="538">
        <f t="shared" si="465"/>
        <v>0</v>
      </c>
      <c r="K914" s="539">
        <f t="shared" si="464"/>
        <v>0</v>
      </c>
    </row>
    <row r="915" spans="2:11">
      <c r="B915" s="564">
        <v>9271</v>
      </c>
      <c r="C915" s="559" t="s">
        <v>1224</v>
      </c>
      <c r="D915" s="543"/>
      <c r="E915" s="543"/>
      <c r="F915" s="544">
        <f>+D915+E915</f>
        <v>0</v>
      </c>
      <c r="G915" s="543"/>
      <c r="H915" s="543"/>
      <c r="I915" s="544">
        <f>+G915+H915+J915</f>
        <v>0</v>
      </c>
      <c r="J915" s="543"/>
      <c r="K915" s="560">
        <f t="shared" si="464"/>
        <v>0</v>
      </c>
    </row>
    <row r="916" spans="2:11">
      <c r="B916" s="563">
        <v>9280</v>
      </c>
      <c r="C916" s="554" t="s">
        <v>1225</v>
      </c>
      <c r="D916" s="538">
        <f t="shared" ref="D916:J916" si="466">D917</f>
        <v>0</v>
      </c>
      <c r="E916" s="538">
        <f t="shared" si="466"/>
        <v>0</v>
      </c>
      <c r="F916" s="538">
        <f t="shared" si="466"/>
        <v>0</v>
      </c>
      <c r="G916" s="538">
        <f t="shared" si="466"/>
        <v>0</v>
      </c>
      <c r="H916" s="538">
        <f t="shared" si="466"/>
        <v>0</v>
      </c>
      <c r="I916" s="538">
        <f t="shared" si="466"/>
        <v>0</v>
      </c>
      <c r="J916" s="538">
        <f t="shared" si="466"/>
        <v>0</v>
      </c>
      <c r="K916" s="539">
        <f t="shared" si="464"/>
        <v>0</v>
      </c>
    </row>
    <row r="917" spans="2:11">
      <c r="B917" s="564">
        <v>9281</v>
      </c>
      <c r="C917" s="559" t="s">
        <v>1225</v>
      </c>
      <c r="D917" s="543"/>
      <c r="E917" s="543"/>
      <c r="F917" s="544">
        <f>+D917+E917</f>
        <v>0</v>
      </c>
      <c r="G917" s="543"/>
      <c r="H917" s="543"/>
      <c r="I917" s="544">
        <f>+G917+H917+J917</f>
        <v>0</v>
      </c>
      <c r="J917" s="543"/>
      <c r="K917" s="560">
        <f t="shared" si="464"/>
        <v>0</v>
      </c>
    </row>
    <row r="918" spans="2:11">
      <c r="B918" s="563">
        <v>9300</v>
      </c>
      <c r="C918" s="548" t="s">
        <v>387</v>
      </c>
      <c r="D918" s="538">
        <f t="shared" ref="D918:J918" si="467">D919+D921</f>
        <v>0</v>
      </c>
      <c r="E918" s="538">
        <f t="shared" si="467"/>
        <v>0</v>
      </c>
      <c r="F918" s="538">
        <f t="shared" si="467"/>
        <v>0</v>
      </c>
      <c r="G918" s="538">
        <f t="shared" si="467"/>
        <v>0</v>
      </c>
      <c r="H918" s="538">
        <f t="shared" si="467"/>
        <v>0</v>
      </c>
      <c r="I918" s="538">
        <f t="shared" si="467"/>
        <v>0</v>
      </c>
      <c r="J918" s="538">
        <f t="shared" si="467"/>
        <v>0</v>
      </c>
      <c r="K918" s="539">
        <f t="shared" si="464"/>
        <v>0</v>
      </c>
    </row>
    <row r="919" spans="2:11">
      <c r="B919" s="563">
        <v>9310</v>
      </c>
      <c r="C919" s="554" t="s">
        <v>1226</v>
      </c>
      <c r="D919" s="538">
        <f t="shared" ref="D919:J919" si="468">D920</f>
        <v>0</v>
      </c>
      <c r="E919" s="538">
        <f t="shared" si="468"/>
        <v>0</v>
      </c>
      <c r="F919" s="538">
        <f t="shared" si="468"/>
        <v>0</v>
      </c>
      <c r="G919" s="538">
        <f t="shared" si="468"/>
        <v>0</v>
      </c>
      <c r="H919" s="538">
        <f t="shared" si="468"/>
        <v>0</v>
      </c>
      <c r="I919" s="538">
        <f t="shared" si="468"/>
        <v>0</v>
      </c>
      <c r="J919" s="538">
        <f t="shared" si="468"/>
        <v>0</v>
      </c>
      <c r="K919" s="539">
        <f t="shared" si="464"/>
        <v>0</v>
      </c>
    </row>
    <row r="920" spans="2:11">
      <c r="B920" s="564">
        <v>9311</v>
      </c>
      <c r="C920" s="559" t="s">
        <v>387</v>
      </c>
      <c r="D920" s="543"/>
      <c r="E920" s="543"/>
      <c r="F920" s="544">
        <f>+D920+E920</f>
        <v>0</v>
      </c>
      <c r="G920" s="543"/>
      <c r="H920" s="543"/>
      <c r="I920" s="544">
        <f>+G920+H920+J920</f>
        <v>0</v>
      </c>
      <c r="J920" s="543"/>
      <c r="K920" s="560">
        <f t="shared" si="464"/>
        <v>0</v>
      </c>
    </row>
    <row r="921" spans="2:11">
      <c r="B921" s="563">
        <v>9320</v>
      </c>
      <c r="C921" s="554" t="s">
        <v>1227</v>
      </c>
      <c r="D921" s="538">
        <f t="shared" ref="D921:J921" si="469">D922</f>
        <v>0</v>
      </c>
      <c r="E921" s="538">
        <f t="shared" si="469"/>
        <v>0</v>
      </c>
      <c r="F921" s="538">
        <f t="shared" si="469"/>
        <v>0</v>
      </c>
      <c r="G921" s="538">
        <f t="shared" si="469"/>
        <v>0</v>
      </c>
      <c r="H921" s="538">
        <f t="shared" si="469"/>
        <v>0</v>
      </c>
      <c r="I921" s="538">
        <f t="shared" si="469"/>
        <v>0</v>
      </c>
      <c r="J921" s="538">
        <f t="shared" si="469"/>
        <v>0</v>
      </c>
      <c r="K921" s="539">
        <f t="shared" si="464"/>
        <v>0</v>
      </c>
    </row>
    <row r="922" spans="2:11">
      <c r="B922" s="564">
        <v>9321</v>
      </c>
      <c r="C922" s="559" t="s">
        <v>1227</v>
      </c>
      <c r="D922" s="543"/>
      <c r="E922" s="543"/>
      <c r="F922" s="544">
        <f>+D922+E922</f>
        <v>0</v>
      </c>
      <c r="G922" s="543"/>
      <c r="H922" s="543"/>
      <c r="I922" s="544">
        <f>+G922+H922+J922</f>
        <v>0</v>
      </c>
      <c r="J922" s="543"/>
      <c r="K922" s="560">
        <f t="shared" si="464"/>
        <v>0</v>
      </c>
    </row>
    <row r="923" spans="2:11">
      <c r="B923" s="563">
        <v>9400</v>
      </c>
      <c r="C923" s="548" t="s">
        <v>388</v>
      </c>
      <c r="D923" s="538">
        <f t="shared" ref="D923:J923" si="470">D924+D926</f>
        <v>0</v>
      </c>
      <c r="E923" s="538">
        <f t="shared" si="470"/>
        <v>0</v>
      </c>
      <c r="F923" s="538">
        <f t="shared" si="470"/>
        <v>0</v>
      </c>
      <c r="G923" s="538">
        <f t="shared" si="470"/>
        <v>0</v>
      </c>
      <c r="H923" s="538">
        <f t="shared" si="470"/>
        <v>0</v>
      </c>
      <c r="I923" s="538">
        <f t="shared" si="470"/>
        <v>0</v>
      </c>
      <c r="J923" s="538">
        <f t="shared" si="470"/>
        <v>0</v>
      </c>
      <c r="K923" s="539">
        <f t="shared" si="464"/>
        <v>0</v>
      </c>
    </row>
    <row r="924" spans="2:11">
      <c r="B924" s="563">
        <v>9410</v>
      </c>
      <c r="C924" s="554" t="s">
        <v>1228</v>
      </c>
      <c r="D924" s="538">
        <f t="shared" ref="D924:J924" si="471">D925</f>
        <v>0</v>
      </c>
      <c r="E924" s="538">
        <f t="shared" si="471"/>
        <v>0</v>
      </c>
      <c r="F924" s="538">
        <f t="shared" si="471"/>
        <v>0</v>
      </c>
      <c r="G924" s="538">
        <f t="shared" si="471"/>
        <v>0</v>
      </c>
      <c r="H924" s="538">
        <f t="shared" si="471"/>
        <v>0</v>
      </c>
      <c r="I924" s="538">
        <f t="shared" si="471"/>
        <v>0</v>
      </c>
      <c r="J924" s="538">
        <f t="shared" si="471"/>
        <v>0</v>
      </c>
      <c r="K924" s="539">
        <f t="shared" si="464"/>
        <v>0</v>
      </c>
    </row>
    <row r="925" spans="2:11">
      <c r="B925" s="564">
        <v>9411</v>
      </c>
      <c r="C925" s="559" t="s">
        <v>388</v>
      </c>
      <c r="D925" s="543"/>
      <c r="E925" s="543"/>
      <c r="F925" s="544">
        <f>+D925+E925</f>
        <v>0</v>
      </c>
      <c r="G925" s="543"/>
      <c r="H925" s="543"/>
      <c r="I925" s="544">
        <f>+G925+H925+J925</f>
        <v>0</v>
      </c>
      <c r="J925" s="543"/>
      <c r="K925" s="560">
        <f t="shared" si="464"/>
        <v>0</v>
      </c>
    </row>
    <row r="926" spans="2:11">
      <c r="B926" s="563">
        <v>9420</v>
      </c>
      <c r="C926" s="554" t="s">
        <v>1229</v>
      </c>
      <c r="D926" s="538">
        <f t="shared" ref="D926:J926" si="472">D927</f>
        <v>0</v>
      </c>
      <c r="E926" s="538">
        <f t="shared" si="472"/>
        <v>0</v>
      </c>
      <c r="F926" s="538">
        <f t="shared" si="472"/>
        <v>0</v>
      </c>
      <c r="G926" s="538">
        <f t="shared" si="472"/>
        <v>0</v>
      </c>
      <c r="H926" s="538">
        <f t="shared" si="472"/>
        <v>0</v>
      </c>
      <c r="I926" s="538">
        <f t="shared" si="472"/>
        <v>0</v>
      </c>
      <c r="J926" s="538">
        <f t="shared" si="472"/>
        <v>0</v>
      </c>
      <c r="K926" s="539">
        <f t="shared" si="464"/>
        <v>0</v>
      </c>
    </row>
    <row r="927" spans="2:11">
      <c r="B927" s="564">
        <v>9421</v>
      </c>
      <c r="C927" s="559" t="s">
        <v>1229</v>
      </c>
      <c r="D927" s="543"/>
      <c r="E927" s="543"/>
      <c r="F927" s="544">
        <f>+D927+E927</f>
        <v>0</v>
      </c>
      <c r="G927" s="543"/>
      <c r="H927" s="543"/>
      <c r="I927" s="544">
        <f>+G927+H927+J927</f>
        <v>0</v>
      </c>
      <c r="J927" s="543"/>
      <c r="K927" s="560">
        <f t="shared" si="464"/>
        <v>0</v>
      </c>
    </row>
    <row r="928" spans="2:11">
      <c r="B928" s="563">
        <v>9500</v>
      </c>
      <c r="C928" s="548" t="s">
        <v>389</v>
      </c>
      <c r="D928" s="538">
        <f t="shared" ref="D928:J928" si="473">D929</f>
        <v>0</v>
      </c>
      <c r="E928" s="538">
        <f t="shared" si="473"/>
        <v>0</v>
      </c>
      <c r="F928" s="538">
        <f t="shared" si="473"/>
        <v>0</v>
      </c>
      <c r="G928" s="538">
        <f t="shared" si="473"/>
        <v>0</v>
      </c>
      <c r="H928" s="538">
        <f t="shared" si="473"/>
        <v>0</v>
      </c>
      <c r="I928" s="538">
        <f t="shared" si="473"/>
        <v>0</v>
      </c>
      <c r="J928" s="538">
        <f t="shared" si="473"/>
        <v>0</v>
      </c>
      <c r="K928" s="539">
        <f t="shared" si="464"/>
        <v>0</v>
      </c>
    </row>
    <row r="929" spans="2:11">
      <c r="B929" s="563">
        <v>9510</v>
      </c>
      <c r="C929" s="554" t="s">
        <v>1230</v>
      </c>
      <c r="D929" s="538">
        <f t="shared" ref="D929:J929" si="474">D930+D931</f>
        <v>0</v>
      </c>
      <c r="E929" s="538">
        <f>E930+E931</f>
        <v>0</v>
      </c>
      <c r="F929" s="538">
        <f t="shared" si="474"/>
        <v>0</v>
      </c>
      <c r="G929" s="538">
        <f t="shared" si="474"/>
        <v>0</v>
      </c>
      <c r="H929" s="538">
        <f t="shared" si="474"/>
        <v>0</v>
      </c>
      <c r="I929" s="538">
        <f t="shared" si="474"/>
        <v>0</v>
      </c>
      <c r="J929" s="538">
        <f t="shared" si="474"/>
        <v>0</v>
      </c>
      <c r="K929" s="539">
        <f t="shared" si="464"/>
        <v>0</v>
      </c>
    </row>
    <row r="930" spans="2:11">
      <c r="B930" s="564">
        <v>9511</v>
      </c>
      <c r="C930" s="559" t="s">
        <v>1231</v>
      </c>
      <c r="D930" s="543"/>
      <c r="E930" s="543"/>
      <c r="F930" s="544">
        <f>+D930+E930</f>
        <v>0</v>
      </c>
      <c r="G930" s="543"/>
      <c r="H930" s="543"/>
      <c r="I930" s="544">
        <f>+G930+H930+J930</f>
        <v>0</v>
      </c>
      <c r="J930" s="543"/>
      <c r="K930" s="560">
        <f t="shared" si="464"/>
        <v>0</v>
      </c>
    </row>
    <row r="931" spans="2:11">
      <c r="B931" s="564">
        <v>9512</v>
      </c>
      <c r="C931" s="559" t="s">
        <v>1232</v>
      </c>
      <c r="D931" s="543"/>
      <c r="E931" s="543"/>
      <c r="F931" s="544">
        <f>+D931+E931</f>
        <v>0</v>
      </c>
      <c r="G931" s="543"/>
      <c r="H931" s="543"/>
      <c r="I931" s="544">
        <f>+G931+H931+J931</f>
        <v>0</v>
      </c>
      <c r="J931" s="543"/>
      <c r="K931" s="560">
        <f t="shared" si="464"/>
        <v>0</v>
      </c>
    </row>
    <row r="932" spans="2:11">
      <c r="B932" s="563">
        <v>9600</v>
      </c>
      <c r="C932" s="556" t="s">
        <v>390</v>
      </c>
      <c r="D932" s="538">
        <f t="shared" ref="D932:J932" si="475">D933+D935</f>
        <v>0</v>
      </c>
      <c r="E932" s="538">
        <f t="shared" si="475"/>
        <v>0</v>
      </c>
      <c r="F932" s="538">
        <f t="shared" si="475"/>
        <v>0</v>
      </c>
      <c r="G932" s="538">
        <f t="shared" si="475"/>
        <v>0</v>
      </c>
      <c r="H932" s="538">
        <f t="shared" si="475"/>
        <v>0</v>
      </c>
      <c r="I932" s="538">
        <f t="shared" si="475"/>
        <v>0</v>
      </c>
      <c r="J932" s="538">
        <f t="shared" si="475"/>
        <v>0</v>
      </c>
      <c r="K932" s="539">
        <f t="shared" si="464"/>
        <v>0</v>
      </c>
    </row>
    <row r="933" spans="2:11">
      <c r="B933" s="563">
        <v>9610</v>
      </c>
      <c r="C933" s="554" t="s">
        <v>1233</v>
      </c>
      <c r="D933" s="538">
        <f t="shared" ref="D933:J933" si="476">D934</f>
        <v>0</v>
      </c>
      <c r="E933" s="538">
        <f t="shared" si="476"/>
        <v>0</v>
      </c>
      <c r="F933" s="538">
        <f t="shared" si="476"/>
        <v>0</v>
      </c>
      <c r="G933" s="538">
        <f t="shared" si="476"/>
        <v>0</v>
      </c>
      <c r="H933" s="538">
        <f t="shared" si="476"/>
        <v>0</v>
      </c>
      <c r="I933" s="538">
        <f t="shared" si="476"/>
        <v>0</v>
      </c>
      <c r="J933" s="538">
        <f t="shared" si="476"/>
        <v>0</v>
      </c>
      <c r="K933" s="539">
        <f t="shared" si="464"/>
        <v>0</v>
      </c>
    </row>
    <row r="934" spans="2:11">
      <c r="B934" s="564">
        <v>9611</v>
      </c>
      <c r="C934" s="559" t="s">
        <v>1233</v>
      </c>
      <c r="D934" s="543"/>
      <c r="E934" s="543"/>
      <c r="F934" s="544">
        <f>+D934+E934</f>
        <v>0</v>
      </c>
      <c r="G934" s="543"/>
      <c r="H934" s="543"/>
      <c r="I934" s="544">
        <f>+G934+H934+J934</f>
        <v>0</v>
      </c>
      <c r="J934" s="543"/>
      <c r="K934" s="560">
        <f t="shared" si="464"/>
        <v>0</v>
      </c>
    </row>
    <row r="935" spans="2:11">
      <c r="B935" s="563">
        <v>9620</v>
      </c>
      <c r="C935" s="554" t="s">
        <v>1234</v>
      </c>
      <c r="D935" s="538">
        <f t="shared" ref="D935:J935" si="477">D936</f>
        <v>0</v>
      </c>
      <c r="E935" s="538">
        <f t="shared" si="477"/>
        <v>0</v>
      </c>
      <c r="F935" s="538">
        <f t="shared" si="477"/>
        <v>0</v>
      </c>
      <c r="G935" s="538">
        <f t="shared" si="477"/>
        <v>0</v>
      </c>
      <c r="H935" s="538">
        <f t="shared" si="477"/>
        <v>0</v>
      </c>
      <c r="I935" s="538">
        <f t="shared" si="477"/>
        <v>0</v>
      </c>
      <c r="J935" s="538">
        <f t="shared" si="477"/>
        <v>0</v>
      </c>
      <c r="K935" s="539">
        <f t="shared" si="464"/>
        <v>0</v>
      </c>
    </row>
    <row r="936" spans="2:11">
      <c r="B936" s="564">
        <v>9621</v>
      </c>
      <c r="C936" s="559" t="s">
        <v>1234</v>
      </c>
      <c r="D936" s="543"/>
      <c r="E936" s="543"/>
      <c r="F936" s="544">
        <f>+D936+E936</f>
        <v>0</v>
      </c>
      <c r="G936" s="543"/>
      <c r="H936" s="543"/>
      <c r="I936" s="544">
        <f>+G936+H936+J936</f>
        <v>0</v>
      </c>
      <c r="J936" s="543"/>
      <c r="K936" s="560">
        <f t="shared" si="464"/>
        <v>0</v>
      </c>
    </row>
    <row r="937" spans="2:11">
      <c r="B937" s="563">
        <v>9900</v>
      </c>
      <c r="C937" s="556" t="s">
        <v>391</v>
      </c>
      <c r="D937" s="538">
        <f>+D938</f>
        <v>0</v>
      </c>
      <c r="E937" s="538">
        <f t="shared" ref="E937:J937" si="478">+E938</f>
        <v>0</v>
      </c>
      <c r="F937" s="538">
        <f t="shared" si="478"/>
        <v>0</v>
      </c>
      <c r="G937" s="538">
        <f t="shared" si="478"/>
        <v>0</v>
      </c>
      <c r="H937" s="538">
        <f t="shared" si="478"/>
        <v>0</v>
      </c>
      <c r="I937" s="538">
        <f t="shared" si="478"/>
        <v>0</v>
      </c>
      <c r="J937" s="538">
        <f t="shared" si="478"/>
        <v>0</v>
      </c>
      <c r="K937" s="539">
        <f t="shared" si="464"/>
        <v>0</v>
      </c>
    </row>
    <row r="938" spans="2:11">
      <c r="B938" s="563">
        <v>9910</v>
      </c>
      <c r="C938" s="554" t="s">
        <v>1235</v>
      </c>
      <c r="D938" s="538">
        <f>SUM(D939:D940)</f>
        <v>0</v>
      </c>
      <c r="E938" s="538">
        <f t="shared" ref="E938:J938" si="479">SUM(E939:E940)</f>
        <v>0</v>
      </c>
      <c r="F938" s="538">
        <f t="shared" si="479"/>
        <v>0</v>
      </c>
      <c r="G938" s="538">
        <f t="shared" si="479"/>
        <v>0</v>
      </c>
      <c r="H938" s="538">
        <f t="shared" si="479"/>
        <v>0</v>
      </c>
      <c r="I938" s="538">
        <f t="shared" si="479"/>
        <v>0</v>
      </c>
      <c r="J938" s="538">
        <f t="shared" si="479"/>
        <v>0</v>
      </c>
      <c r="K938" s="539">
        <f t="shared" si="464"/>
        <v>0</v>
      </c>
    </row>
    <row r="939" spans="2:11">
      <c r="B939" s="564">
        <v>9911</v>
      </c>
      <c r="C939" s="559" t="s">
        <v>1236</v>
      </c>
      <c r="D939" s="543"/>
      <c r="E939" s="543"/>
      <c r="F939" s="544">
        <f>+D939+E939</f>
        <v>0</v>
      </c>
      <c r="G939" s="543"/>
      <c r="H939" s="543"/>
      <c r="I939" s="544">
        <f>+G939+H939+J939</f>
        <v>0</v>
      </c>
      <c r="J939" s="543"/>
      <c r="K939" s="560">
        <f t="shared" si="464"/>
        <v>0</v>
      </c>
    </row>
    <row r="940" spans="2:11">
      <c r="B940" s="564">
        <v>9912</v>
      </c>
      <c r="C940" s="559" t="s">
        <v>1237</v>
      </c>
      <c r="D940" s="543"/>
      <c r="E940" s="543"/>
      <c r="F940" s="544">
        <f>+D940+E940</f>
        <v>0</v>
      </c>
      <c r="G940" s="543"/>
      <c r="H940" s="543"/>
      <c r="I940" s="544">
        <f>+G940+H940+J940</f>
        <v>0</v>
      </c>
      <c r="J940" s="543"/>
      <c r="K940" s="560">
        <f t="shared" si="464"/>
        <v>0</v>
      </c>
    </row>
    <row r="941" spans="2:11">
      <c r="B941" s="570" t="s">
        <v>709</v>
      </c>
      <c r="C941" s="571"/>
      <c r="D941" s="572">
        <f t="shared" ref="D941:J941" si="480">D883+D901+D918+D923+D928+D932+D937</f>
        <v>0</v>
      </c>
      <c r="E941" s="572">
        <f t="shared" si="480"/>
        <v>0</v>
      </c>
      <c r="F941" s="572">
        <f t="shared" si="480"/>
        <v>0</v>
      </c>
      <c r="G941" s="572">
        <f t="shared" si="480"/>
        <v>0</v>
      </c>
      <c r="H941" s="572">
        <f t="shared" si="480"/>
        <v>0</v>
      </c>
      <c r="I941" s="572">
        <f t="shared" si="480"/>
        <v>0</v>
      </c>
      <c r="J941" s="572">
        <f t="shared" si="480"/>
        <v>0</v>
      </c>
      <c r="K941" s="573">
        <f t="shared" si="464"/>
        <v>0</v>
      </c>
    </row>
    <row r="942" spans="2:11" ht="30" customHeight="1" thickTop="1" thickBot="1">
      <c r="B942" s="574" t="s">
        <v>178</v>
      </c>
      <c r="C942" s="575" t="s">
        <v>1238</v>
      </c>
      <c r="D942" s="576">
        <f t="shared" ref="D942:K942" si="481">D119+D248+D434+D560+D679+D751+D846+D881+D941</f>
        <v>0</v>
      </c>
      <c r="E942" s="576">
        <f t="shared" si="481"/>
        <v>0</v>
      </c>
      <c r="F942" s="576">
        <f t="shared" si="481"/>
        <v>0</v>
      </c>
      <c r="G942" s="576">
        <f t="shared" si="481"/>
        <v>0</v>
      </c>
      <c r="H942" s="576">
        <f t="shared" si="481"/>
        <v>0</v>
      </c>
      <c r="I942" s="576">
        <f t="shared" si="481"/>
        <v>0</v>
      </c>
      <c r="J942" s="576">
        <f t="shared" si="481"/>
        <v>0</v>
      </c>
      <c r="K942" s="577">
        <f t="shared" si="481"/>
        <v>0</v>
      </c>
    </row>
    <row r="943" spans="2:11" ht="13.5" thickTop="1">
      <c r="B943" s="578"/>
      <c r="C943" s="579"/>
      <c r="D943" s="557"/>
      <c r="E943" s="557"/>
      <c r="F943" s="557"/>
      <c r="G943" s="557"/>
      <c r="H943" s="557"/>
      <c r="I943" s="557"/>
      <c r="J943" s="557"/>
      <c r="K943" s="557"/>
    </row>
    <row r="944" spans="2:11" s="187" customFormat="1" ht="12">
      <c r="C944" s="1020" t="s">
        <v>1635</v>
      </c>
    </row>
    <row r="945" spans="2:11">
      <c r="B945" s="580"/>
      <c r="C945" s="581"/>
      <c r="D945" s="557"/>
      <c r="E945" s="557"/>
      <c r="F945" s="557"/>
      <c r="G945" s="557"/>
      <c r="H945" s="557"/>
      <c r="I945" s="557"/>
      <c r="J945" s="557"/>
      <c r="K945" s="557"/>
    </row>
    <row r="946" spans="2:11">
      <c r="B946" s="580"/>
      <c r="C946" s="581"/>
      <c r="D946" s="557"/>
      <c r="E946" s="557"/>
      <c r="F946" s="557"/>
      <c r="G946" s="557"/>
      <c r="H946" s="557"/>
      <c r="I946" s="557"/>
      <c r="J946" s="557"/>
      <c r="K946" s="557"/>
    </row>
    <row r="947" spans="2:11">
      <c r="B947" s="580"/>
      <c r="C947" s="581"/>
      <c r="D947" s="557"/>
      <c r="E947" s="557"/>
      <c r="F947" s="557"/>
      <c r="G947" s="557"/>
      <c r="H947" s="557"/>
      <c r="I947" s="557"/>
      <c r="J947" s="557"/>
      <c r="K947" s="557"/>
    </row>
    <row r="948" spans="2:11">
      <c r="B948" s="580"/>
      <c r="C948" s="581"/>
      <c r="D948" s="557"/>
      <c r="E948" s="557"/>
      <c r="F948" s="557"/>
      <c r="G948" s="557"/>
      <c r="H948" s="557"/>
      <c r="I948" s="557"/>
      <c r="J948" s="557"/>
      <c r="K948" s="557"/>
    </row>
    <row r="949" spans="2:11">
      <c r="B949" s="580"/>
      <c r="C949" s="581"/>
      <c r="D949" s="557"/>
      <c r="E949" s="557"/>
      <c r="F949" s="557"/>
      <c r="G949" s="557"/>
      <c r="H949" s="557"/>
      <c r="I949" s="557"/>
      <c r="J949" s="557"/>
      <c r="K949" s="557"/>
    </row>
  </sheetData>
  <customSheetViews>
    <customSheetView guid="{AB7C7113-F865-4779-9FA4-3A0AD2C9E93A}" showGridLines="0" fitToPage="1" topLeftCell="A751">
      <selection activeCell="O767" sqref="O767"/>
      <rowBreaks count="1" manualBreakCount="1">
        <brk id="41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210" scale="57" fitToHeight="18" orientation="landscape" r:id="rId1"/>
      <headerFooter alignWithMargins="0"/>
    </customSheetView>
    <customSheetView guid="{05A24B3F-0046-4A93-964B-C8E884CA78A3}" showGridLines="0" fitToPage="1" topLeftCell="A751">
      <selection activeCell="O767" sqref="O767"/>
      <rowBreaks count="1" manualBreakCount="1">
        <brk id="41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210" scale="57" fitToHeight="18" orientation="landscape" r:id="rId2"/>
      <headerFooter alignWithMargins="0"/>
    </customSheetView>
  </customSheetViews>
  <mergeCells count="14">
    <mergeCell ref="G10:G11"/>
    <mergeCell ref="H10:H11"/>
    <mergeCell ref="I10:I11"/>
    <mergeCell ref="J10:J11"/>
    <mergeCell ref="B2:K2"/>
    <mergeCell ref="B3:K3"/>
    <mergeCell ref="B4:K4"/>
    <mergeCell ref="B9:B11"/>
    <mergeCell ref="C9:C11"/>
    <mergeCell ref="D9:J9"/>
    <mergeCell ref="K9:K11"/>
    <mergeCell ref="D10:D11"/>
    <mergeCell ref="E10:E11"/>
    <mergeCell ref="F10:F11"/>
  </mergeCells>
  <printOptions horizontalCentered="1"/>
  <pageMargins left="0.70866141732283472" right="0.70866141732283472" top="0.74803149606299213" bottom="0.74803149606299213" header="0.31496062992125984" footer="0.31496062992125984"/>
  <pageSetup paperSize="210" scale="57" fitToHeight="18" orientation="landscape" r:id="rId3"/>
  <headerFooter alignWithMargins="0"/>
  <rowBreaks count="1" manualBreakCount="1">
    <brk id="42" max="16383" man="1"/>
  </rowBreaks>
  <ignoredErrors>
    <ignoredError sqref="F16:J102 F434:J944 F104:J424 F426:J432 F425 I425" formula="1"/>
  </ignoredError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5"/>
  <sheetViews>
    <sheetView showGridLines="0" topLeftCell="A474" zoomScale="140" zoomScaleNormal="140" workbookViewId="0">
      <selection activeCell="B103" sqref="B103"/>
    </sheetView>
  </sheetViews>
  <sheetFormatPr baseColWidth="10" defaultRowHeight="12.75"/>
  <cols>
    <col min="1" max="1" width="2.7109375" style="454" customWidth="1"/>
    <col min="2" max="2" width="5.140625" style="455" customWidth="1"/>
    <col min="3" max="3" width="6.85546875" style="455" customWidth="1"/>
    <col min="4" max="4" width="5.28515625" style="1165" customWidth="1"/>
    <col min="5" max="5" width="5.5703125" style="1165" customWidth="1"/>
    <col min="6" max="6" width="5.7109375" style="1165" customWidth="1"/>
    <col min="7" max="7" width="50.140625" style="456" customWidth="1"/>
    <col min="8" max="11" width="17.140625" style="455" customWidth="1"/>
    <col min="12" max="12" width="17.140625" style="458" customWidth="1"/>
    <col min="13" max="13" width="2.5703125" style="459" customWidth="1"/>
    <col min="14" max="21" width="13.28515625" style="459" customWidth="1"/>
    <col min="22" max="16384" width="11.42578125" style="459"/>
  </cols>
  <sheetData>
    <row r="1" spans="1:21" ht="9" customHeight="1" thickBot="1">
      <c r="H1" s="457"/>
      <c r="I1" s="457"/>
    </row>
    <row r="2" spans="1:21" ht="18" customHeight="1" thickTop="1">
      <c r="B2" s="1879" t="s">
        <v>1648</v>
      </c>
      <c r="C2" s="1880"/>
      <c r="D2" s="1880"/>
      <c r="E2" s="1880"/>
      <c r="F2" s="1880"/>
      <c r="G2" s="1880"/>
      <c r="H2" s="1880"/>
      <c r="I2" s="1880"/>
      <c r="J2" s="1880"/>
      <c r="K2" s="1880"/>
      <c r="L2" s="1881"/>
    </row>
    <row r="3" spans="1:21" ht="33.75" customHeight="1">
      <c r="B3" s="1838" t="s">
        <v>1911</v>
      </c>
      <c r="C3" s="1839"/>
      <c r="D3" s="1839"/>
      <c r="E3" s="1839"/>
      <c r="F3" s="1839"/>
      <c r="G3" s="1839"/>
      <c r="H3" s="1839"/>
      <c r="I3" s="1839"/>
      <c r="J3" s="1839"/>
      <c r="K3" s="1839"/>
      <c r="L3" s="1840"/>
    </row>
    <row r="4" spans="1:21" ht="19.5" customHeight="1">
      <c r="B4" s="460"/>
      <c r="C4" s="461"/>
      <c r="D4" s="1166"/>
      <c r="E4" s="1166"/>
      <c r="F4" s="1166"/>
      <c r="G4" s="461"/>
      <c r="H4" s="461"/>
      <c r="I4" s="461"/>
      <c r="J4" s="461"/>
      <c r="K4" s="461"/>
      <c r="L4" s="462"/>
    </row>
    <row r="5" spans="1:21">
      <c r="B5" s="1841" t="s">
        <v>429</v>
      </c>
      <c r="C5" s="1842"/>
      <c r="D5" s="1842"/>
      <c r="E5" s="1842"/>
      <c r="F5" s="1842"/>
      <c r="G5" s="1842"/>
      <c r="H5" s="1842"/>
      <c r="I5" s="463"/>
      <c r="J5" s="463"/>
      <c r="K5" s="463"/>
      <c r="L5" s="1275" t="s">
        <v>1918</v>
      </c>
    </row>
    <row r="6" spans="1:21" ht="13.5" thickBot="1">
      <c r="B6" s="1276"/>
      <c r="C6" s="1280"/>
      <c r="D6" s="1280"/>
      <c r="E6" s="1280"/>
      <c r="F6" s="1280"/>
      <c r="G6" s="1280"/>
      <c r="H6" s="1280"/>
      <c r="I6" s="1280"/>
      <c r="J6" s="1280"/>
      <c r="K6" s="1280"/>
      <c r="L6" s="1281"/>
    </row>
    <row r="7" spans="1:21" ht="6.75" customHeight="1" thickTop="1" thickBot="1">
      <c r="E7" s="1167"/>
      <c r="F7" s="1167"/>
      <c r="G7" s="469"/>
      <c r="H7" s="468"/>
      <c r="I7" s="468"/>
      <c r="J7" s="468"/>
      <c r="K7" s="468"/>
      <c r="L7" s="470"/>
    </row>
    <row r="8" spans="1:21" ht="34.5" customHeight="1" thickTop="1">
      <c r="B8" s="1845" t="s">
        <v>430</v>
      </c>
      <c r="C8" s="1846"/>
      <c r="D8" s="1846"/>
      <c r="E8" s="1846"/>
      <c r="F8" s="1846"/>
      <c r="G8" s="1846" t="s">
        <v>431</v>
      </c>
      <c r="H8" s="1882" t="s">
        <v>1916</v>
      </c>
      <c r="I8" s="1883"/>
      <c r="J8" s="1883"/>
      <c r="K8" s="1884"/>
      <c r="L8" s="1885" t="s">
        <v>1917</v>
      </c>
    </row>
    <row r="9" spans="1:21" s="455" customFormat="1" ht="21.75" customHeight="1">
      <c r="A9" s="472"/>
      <c r="B9" s="1847"/>
      <c r="C9" s="1848"/>
      <c r="D9" s="1848"/>
      <c r="E9" s="1848"/>
      <c r="F9" s="1848"/>
      <c r="G9" s="1848"/>
      <c r="H9" s="1848" t="s">
        <v>1912</v>
      </c>
      <c r="I9" s="1848" t="s">
        <v>1913</v>
      </c>
      <c r="J9" s="1848" t="s">
        <v>1914</v>
      </c>
      <c r="K9" s="1848" t="s">
        <v>1915</v>
      </c>
      <c r="L9" s="1886"/>
    </row>
    <row r="10" spans="1:21" s="455" customFormat="1" ht="17.25" customHeight="1" thickBot="1">
      <c r="A10" s="472"/>
      <c r="B10" s="1849"/>
      <c r="C10" s="1850"/>
      <c r="D10" s="1850"/>
      <c r="E10" s="1850"/>
      <c r="F10" s="1850"/>
      <c r="G10" s="1850"/>
      <c r="H10" s="1850"/>
      <c r="I10" s="1850"/>
      <c r="J10" s="1850"/>
      <c r="K10" s="1850"/>
      <c r="L10" s="1887"/>
    </row>
    <row r="11" spans="1:21" s="455" customFormat="1" ht="3" customHeight="1" thickTop="1" thickBot="1">
      <c r="A11" s="472"/>
      <c r="B11" s="1192"/>
      <c r="C11" s="1192"/>
      <c r="D11" s="1192"/>
      <c r="E11" s="1192"/>
      <c r="F11" s="1192"/>
      <c r="G11" s="1192"/>
      <c r="H11" s="1192"/>
      <c r="I11" s="1192"/>
      <c r="J11" s="1192"/>
      <c r="K11" s="1192"/>
      <c r="L11" s="1192"/>
    </row>
    <row r="12" spans="1:21" s="474" customFormat="1" ht="13.5" thickTop="1">
      <c r="A12" s="1021" t="str">
        <f>B12&amp;C12&amp;D12&amp;E12&amp;F12</f>
        <v>81104000</v>
      </c>
      <c r="B12" s="1187">
        <v>8110</v>
      </c>
      <c r="C12" s="1188">
        <v>4000</v>
      </c>
      <c r="D12" s="1189"/>
      <c r="E12" s="1189"/>
      <c r="F12" s="1189"/>
      <c r="G12" s="1190" t="s">
        <v>1590</v>
      </c>
      <c r="H12" s="1191">
        <f>H13+H286+H379</f>
        <v>0</v>
      </c>
      <c r="I12" s="1191">
        <f>I13+I286+I379</f>
        <v>0</v>
      </c>
      <c r="J12" s="1191">
        <f>J13+J286+J379</f>
        <v>0</v>
      </c>
      <c r="K12" s="1191">
        <f>K13+K286+K379</f>
        <v>0</v>
      </c>
      <c r="L12" s="1233">
        <f t="shared" ref="L12" si="0">L13+L286+L379</f>
        <v>0</v>
      </c>
    </row>
    <row r="13" spans="1:21" s="477" customFormat="1">
      <c r="A13" s="1021" t="str">
        <f t="shared" ref="A13:A76" si="1">B13&amp;C13&amp;D13&amp;E13&amp;F13</f>
        <v>81104100</v>
      </c>
      <c r="B13" s="1183">
        <v>8110</v>
      </c>
      <c r="C13" s="1184">
        <v>4100</v>
      </c>
      <c r="D13" s="1185"/>
      <c r="E13" s="1185"/>
      <c r="F13" s="1185"/>
      <c r="G13" s="1186" t="s">
        <v>440</v>
      </c>
      <c r="H13" s="1196">
        <f>H14+H58+H80+H97+H174+H195+H231</f>
        <v>0</v>
      </c>
      <c r="I13" s="1196">
        <f>I14+I58+I80+I97+I174+I195+I231</f>
        <v>0</v>
      </c>
      <c r="J13" s="1196">
        <f>J14+J58+J80+J97+J174+J195+J231</f>
        <v>0</v>
      </c>
      <c r="K13" s="1196">
        <f>K14+K58+K80+K97+K174+K195+K231</f>
        <v>0</v>
      </c>
      <c r="L13" s="1197">
        <f t="shared" ref="L13" si="2">L14+L58+L80+L97+L174+L195+L231</f>
        <v>0</v>
      </c>
      <c r="N13" s="474"/>
      <c r="O13" s="474"/>
      <c r="P13" s="474"/>
      <c r="Q13" s="474"/>
      <c r="R13" s="474"/>
      <c r="S13" s="474"/>
      <c r="T13" s="474"/>
      <c r="U13" s="474"/>
    </row>
    <row r="14" spans="1:21" s="477" customFormat="1">
      <c r="A14" s="1021" t="str">
        <f t="shared" si="1"/>
        <v>81104110</v>
      </c>
      <c r="B14" s="1177">
        <v>8110</v>
      </c>
      <c r="C14" s="1178">
        <v>4110</v>
      </c>
      <c r="D14" s="1179"/>
      <c r="E14" s="1179"/>
      <c r="F14" s="1179"/>
      <c r="G14" s="1180" t="s">
        <v>441</v>
      </c>
      <c r="H14" s="1181">
        <f>+H15+H19+H25+H29+H33+H37+H41+H48+H52</f>
        <v>0</v>
      </c>
      <c r="I14" s="1181">
        <f>+I15+I19+I25+I29+I33+I37+I41+I48+I52</f>
        <v>0</v>
      </c>
      <c r="J14" s="1181">
        <f>+J15+J19+J25+J29+J33+J37+J41+J48+J52</f>
        <v>0</v>
      </c>
      <c r="K14" s="1181">
        <f>+K15+K19+K25+K29+K33+K37+K41+K48+K52</f>
        <v>0</v>
      </c>
      <c r="L14" s="1182">
        <f t="shared" ref="L14" si="3">+L15+L19+L25+L29+L33+L37+L41+L48+L52</f>
        <v>0</v>
      </c>
      <c r="N14" s="474"/>
      <c r="O14" s="474"/>
      <c r="P14" s="474"/>
      <c r="Q14" s="474"/>
      <c r="R14" s="474"/>
      <c r="S14" s="474"/>
      <c r="T14" s="474"/>
      <c r="U14" s="474"/>
    </row>
    <row r="15" spans="1:21" s="477" customFormat="1">
      <c r="A15" s="1021" t="str">
        <f t="shared" si="1"/>
        <v>81104111</v>
      </c>
      <c r="B15" s="1201">
        <v>8110</v>
      </c>
      <c r="C15" s="1202">
        <v>4111</v>
      </c>
      <c r="D15" s="1203"/>
      <c r="E15" s="1203"/>
      <c r="F15" s="1203"/>
      <c r="G15" s="1204" t="s">
        <v>442</v>
      </c>
      <c r="H15" s="1205">
        <f t="shared" ref="H15:J17" si="4">SUM(H16)</f>
        <v>0</v>
      </c>
      <c r="I15" s="1205">
        <f t="shared" si="4"/>
        <v>0</v>
      </c>
      <c r="J15" s="1205">
        <f t="shared" si="4"/>
        <v>0</v>
      </c>
      <c r="K15" s="1205">
        <f t="shared" ref="K15:L17" si="5">SUM(K16)</f>
        <v>0</v>
      </c>
      <c r="L15" s="1206">
        <f t="shared" si="5"/>
        <v>0</v>
      </c>
      <c r="N15" s="474"/>
      <c r="O15" s="474"/>
      <c r="P15" s="474"/>
      <c r="Q15" s="474"/>
      <c r="R15" s="474"/>
      <c r="S15" s="474"/>
      <c r="T15" s="474"/>
      <c r="U15" s="474"/>
    </row>
    <row r="16" spans="1:21" s="477" customFormat="1">
      <c r="A16" s="1021" t="str">
        <f t="shared" si="1"/>
        <v>811041111</v>
      </c>
      <c r="B16" s="1207">
        <v>8110</v>
      </c>
      <c r="C16" s="1208">
        <v>4111</v>
      </c>
      <c r="D16" s="1209">
        <v>1</v>
      </c>
      <c r="E16" s="1209"/>
      <c r="F16" s="1209"/>
      <c r="G16" s="1210" t="s">
        <v>442</v>
      </c>
      <c r="H16" s="1211">
        <f>SUM(H17)</f>
        <v>0</v>
      </c>
      <c r="I16" s="1211">
        <f>SUM(I17)</f>
        <v>0</v>
      </c>
      <c r="J16" s="1211">
        <f>SUM(J17)</f>
        <v>0</v>
      </c>
      <c r="K16" s="1211">
        <f>SUM(K17)</f>
        <v>0</v>
      </c>
      <c r="L16" s="1212">
        <f>SUM(L17)</f>
        <v>0</v>
      </c>
      <c r="N16" s="474"/>
      <c r="O16" s="474"/>
      <c r="P16" s="474"/>
      <c r="Q16" s="474"/>
      <c r="R16" s="474"/>
      <c r="S16" s="474"/>
      <c r="T16" s="474"/>
      <c r="U16" s="474"/>
    </row>
    <row r="17" spans="1:21" s="477" customFormat="1" ht="12.75" customHeight="1">
      <c r="A17" s="1021" t="str">
        <f t="shared" si="1"/>
        <v>8110411111</v>
      </c>
      <c r="B17" s="1218">
        <v>8110</v>
      </c>
      <c r="C17" s="1219">
        <v>4111</v>
      </c>
      <c r="D17" s="1220">
        <v>1</v>
      </c>
      <c r="E17" s="1220">
        <v>1</v>
      </c>
      <c r="F17" s="1220"/>
      <c r="G17" s="1216" t="s">
        <v>442</v>
      </c>
      <c r="H17" s="1217">
        <f t="shared" si="4"/>
        <v>0</v>
      </c>
      <c r="I17" s="1217">
        <f>SUM(I18)</f>
        <v>0</v>
      </c>
      <c r="J17" s="1217">
        <f>SUM(J18)</f>
        <v>0</v>
      </c>
      <c r="K17" s="1217">
        <f>SUM(K18)</f>
        <v>0</v>
      </c>
      <c r="L17" s="1234">
        <f t="shared" si="5"/>
        <v>0</v>
      </c>
      <c r="N17" s="474"/>
      <c r="O17" s="474"/>
      <c r="P17" s="474"/>
      <c r="Q17" s="474"/>
      <c r="R17" s="474"/>
      <c r="S17" s="474"/>
      <c r="T17" s="474"/>
      <c r="U17" s="474"/>
    </row>
    <row r="18" spans="1:21" s="477" customFormat="1" ht="12.75" customHeight="1">
      <c r="A18" s="1021" t="str">
        <f t="shared" si="1"/>
        <v>81104111111</v>
      </c>
      <c r="B18" s="478">
        <v>8110</v>
      </c>
      <c r="C18" s="479">
        <v>4111</v>
      </c>
      <c r="D18" s="1168">
        <v>1</v>
      </c>
      <c r="E18" s="1168">
        <v>1</v>
      </c>
      <c r="F18" s="1168">
        <v>1</v>
      </c>
      <c r="G18" s="480" t="s">
        <v>442</v>
      </c>
      <c r="H18" s="481"/>
      <c r="I18" s="481"/>
      <c r="J18" s="481"/>
      <c r="K18" s="481"/>
      <c r="L18" s="1235"/>
      <c r="N18" s="474"/>
      <c r="O18" s="474"/>
      <c r="P18" s="474"/>
      <c r="Q18" s="474"/>
      <c r="R18" s="474"/>
      <c r="S18" s="474"/>
      <c r="T18" s="474"/>
      <c r="U18" s="474"/>
    </row>
    <row r="19" spans="1:21" s="477" customFormat="1">
      <c r="A19" s="1021" t="str">
        <f t="shared" si="1"/>
        <v>81104112</v>
      </c>
      <c r="B19" s="1201">
        <v>8110</v>
      </c>
      <c r="C19" s="1202">
        <v>4112</v>
      </c>
      <c r="D19" s="1203"/>
      <c r="E19" s="1203"/>
      <c r="F19" s="1203"/>
      <c r="G19" s="1204" t="s">
        <v>443</v>
      </c>
      <c r="H19" s="1205">
        <f t="shared" ref="H19:J20" si="6">SUM(H20)</f>
        <v>0</v>
      </c>
      <c r="I19" s="1205">
        <f t="shared" si="6"/>
        <v>0</v>
      </c>
      <c r="J19" s="1205">
        <f t="shared" si="6"/>
        <v>0</v>
      </c>
      <c r="K19" s="1205">
        <f t="shared" ref="K19:L20" si="7">SUM(K20)</f>
        <v>0</v>
      </c>
      <c r="L19" s="1206">
        <f t="shared" si="7"/>
        <v>0</v>
      </c>
      <c r="N19" s="474"/>
      <c r="O19" s="474"/>
      <c r="P19" s="474"/>
      <c r="Q19" s="474"/>
      <c r="R19" s="474"/>
      <c r="S19" s="474"/>
      <c r="T19" s="474"/>
      <c r="U19" s="474"/>
    </row>
    <row r="20" spans="1:21" s="477" customFormat="1">
      <c r="A20" s="1021" t="str">
        <f t="shared" si="1"/>
        <v>811041121</v>
      </c>
      <c r="B20" s="1207">
        <v>8110</v>
      </c>
      <c r="C20" s="1208">
        <v>4112</v>
      </c>
      <c r="D20" s="1209">
        <v>1</v>
      </c>
      <c r="E20" s="1209"/>
      <c r="F20" s="1209"/>
      <c r="G20" s="1210" t="s">
        <v>443</v>
      </c>
      <c r="H20" s="1211">
        <f t="shared" si="6"/>
        <v>0</v>
      </c>
      <c r="I20" s="1211">
        <f t="shared" si="6"/>
        <v>0</v>
      </c>
      <c r="J20" s="1211">
        <f t="shared" si="6"/>
        <v>0</v>
      </c>
      <c r="K20" s="1211">
        <f t="shared" si="7"/>
        <v>0</v>
      </c>
      <c r="L20" s="1212">
        <f t="shared" si="7"/>
        <v>0</v>
      </c>
      <c r="N20" s="474"/>
      <c r="O20" s="474"/>
      <c r="P20" s="474"/>
      <c r="Q20" s="474"/>
      <c r="R20" s="474"/>
      <c r="S20" s="474"/>
      <c r="T20" s="474"/>
      <c r="U20" s="474"/>
    </row>
    <row r="21" spans="1:21" s="477" customFormat="1" ht="12.75" customHeight="1">
      <c r="A21" s="1021" t="str">
        <f t="shared" si="1"/>
        <v>8110411211</v>
      </c>
      <c r="B21" s="1218">
        <v>8110</v>
      </c>
      <c r="C21" s="1219">
        <v>4112</v>
      </c>
      <c r="D21" s="1220">
        <v>1</v>
      </c>
      <c r="E21" s="1220">
        <v>1</v>
      </c>
      <c r="F21" s="1220"/>
      <c r="G21" s="1216" t="s">
        <v>443</v>
      </c>
      <c r="H21" s="1217">
        <f>SUM(H22:H24)</f>
        <v>0</v>
      </c>
      <c r="I21" s="1217">
        <f>SUM(I22:I24)</f>
        <v>0</v>
      </c>
      <c r="J21" s="1217">
        <f>SUM(J22:J24)</f>
        <v>0</v>
      </c>
      <c r="K21" s="1217">
        <f t="shared" ref="K21:L21" si="8">SUM(K22:K24)</f>
        <v>0</v>
      </c>
      <c r="L21" s="1234">
        <f t="shared" si="8"/>
        <v>0</v>
      </c>
      <c r="N21" s="474"/>
      <c r="O21" s="474"/>
      <c r="P21" s="474"/>
      <c r="Q21" s="474"/>
      <c r="R21" s="474"/>
      <c r="S21" s="474"/>
      <c r="T21" s="474"/>
      <c r="U21" s="474"/>
    </row>
    <row r="22" spans="1:21" s="477" customFormat="1" ht="12.75" customHeight="1">
      <c r="A22" s="1021" t="str">
        <f t="shared" si="1"/>
        <v>81104112111</v>
      </c>
      <c r="B22" s="478">
        <v>8110</v>
      </c>
      <c r="C22" s="479">
        <v>4112</v>
      </c>
      <c r="D22" s="1168">
        <v>1</v>
      </c>
      <c r="E22" s="1168">
        <v>1</v>
      </c>
      <c r="F22" s="1168">
        <v>1</v>
      </c>
      <c r="G22" s="480" t="s">
        <v>444</v>
      </c>
      <c r="H22" s="481"/>
      <c r="I22" s="481"/>
      <c r="J22" s="481"/>
      <c r="K22" s="481"/>
      <c r="L22" s="1235"/>
      <c r="N22" s="474"/>
      <c r="O22" s="474"/>
      <c r="P22" s="474"/>
      <c r="Q22" s="474"/>
      <c r="R22" s="474"/>
      <c r="S22" s="474"/>
      <c r="T22" s="474"/>
      <c r="U22" s="474"/>
    </row>
    <row r="23" spans="1:21" s="477" customFormat="1" ht="18" customHeight="1">
      <c r="A23" s="1021" t="str">
        <f t="shared" si="1"/>
        <v>81104112112</v>
      </c>
      <c r="B23" s="478">
        <v>8110</v>
      </c>
      <c r="C23" s="479">
        <v>4112</v>
      </c>
      <c r="D23" s="1168">
        <v>1</v>
      </c>
      <c r="E23" s="1168">
        <v>1</v>
      </c>
      <c r="F23" s="1168">
        <v>2</v>
      </c>
      <c r="G23" s="480" t="s">
        <v>445</v>
      </c>
      <c r="H23" s="481"/>
      <c r="I23" s="481"/>
      <c r="J23" s="481"/>
      <c r="K23" s="481"/>
      <c r="L23" s="1235"/>
      <c r="N23" s="474"/>
      <c r="O23" s="474"/>
      <c r="P23" s="474"/>
      <c r="Q23" s="474"/>
      <c r="R23" s="474"/>
      <c r="S23" s="474"/>
      <c r="T23" s="474"/>
      <c r="U23" s="474"/>
    </row>
    <row r="24" spans="1:21" s="477" customFormat="1" ht="12.75" customHeight="1">
      <c r="A24" s="1021" t="str">
        <f t="shared" si="1"/>
        <v>81104112113</v>
      </c>
      <c r="B24" s="478">
        <v>8110</v>
      </c>
      <c r="C24" s="479">
        <v>4112</v>
      </c>
      <c r="D24" s="1168">
        <v>1</v>
      </c>
      <c r="E24" s="1168">
        <v>1</v>
      </c>
      <c r="F24" s="1168">
        <v>3</v>
      </c>
      <c r="G24" s="480" t="s">
        <v>446</v>
      </c>
      <c r="H24" s="481"/>
      <c r="I24" s="481"/>
      <c r="J24" s="481"/>
      <c r="K24" s="481"/>
      <c r="L24" s="1235"/>
      <c r="N24" s="474"/>
      <c r="O24" s="474"/>
      <c r="P24" s="474"/>
      <c r="Q24" s="474"/>
      <c r="R24" s="474"/>
      <c r="S24" s="474"/>
      <c r="T24" s="474"/>
      <c r="U24" s="474"/>
    </row>
    <row r="25" spans="1:21" s="477" customFormat="1">
      <c r="A25" s="1021" t="str">
        <f t="shared" si="1"/>
        <v>81104113</v>
      </c>
      <c r="B25" s="1201">
        <v>8110</v>
      </c>
      <c r="C25" s="1202">
        <v>4113</v>
      </c>
      <c r="D25" s="1203"/>
      <c r="E25" s="1203"/>
      <c r="F25" s="1203"/>
      <c r="G25" s="1204" t="s">
        <v>447</v>
      </c>
      <c r="H25" s="1205">
        <f t="shared" ref="H25:J27" si="9">SUM(H26)</f>
        <v>0</v>
      </c>
      <c r="I25" s="1205">
        <f t="shared" si="9"/>
        <v>0</v>
      </c>
      <c r="J25" s="1205">
        <f t="shared" si="9"/>
        <v>0</v>
      </c>
      <c r="K25" s="1205">
        <f t="shared" ref="K25:L27" si="10">SUM(K26)</f>
        <v>0</v>
      </c>
      <c r="L25" s="1206">
        <f t="shared" si="10"/>
        <v>0</v>
      </c>
      <c r="N25" s="474"/>
      <c r="O25" s="474"/>
      <c r="P25" s="474"/>
      <c r="Q25" s="474"/>
      <c r="R25" s="474"/>
      <c r="S25" s="474"/>
      <c r="T25" s="474"/>
      <c r="U25" s="474"/>
    </row>
    <row r="26" spans="1:21" s="477" customFormat="1">
      <c r="A26" s="1021" t="str">
        <f t="shared" si="1"/>
        <v>811041131</v>
      </c>
      <c r="B26" s="1207">
        <v>8110</v>
      </c>
      <c r="C26" s="1208">
        <v>4113</v>
      </c>
      <c r="D26" s="1209">
        <v>1</v>
      </c>
      <c r="E26" s="1209"/>
      <c r="F26" s="1209"/>
      <c r="G26" s="1210" t="s">
        <v>447</v>
      </c>
      <c r="H26" s="1211">
        <f t="shared" si="9"/>
        <v>0</v>
      </c>
      <c r="I26" s="1211">
        <f t="shared" si="9"/>
        <v>0</v>
      </c>
      <c r="J26" s="1211">
        <f t="shared" si="9"/>
        <v>0</v>
      </c>
      <c r="K26" s="1211">
        <f t="shared" si="10"/>
        <v>0</v>
      </c>
      <c r="L26" s="1212">
        <f t="shared" si="10"/>
        <v>0</v>
      </c>
      <c r="N26" s="474"/>
      <c r="O26" s="474"/>
      <c r="P26" s="474"/>
      <c r="Q26" s="474"/>
      <c r="R26" s="474"/>
      <c r="S26" s="474"/>
      <c r="T26" s="474"/>
      <c r="U26" s="474"/>
    </row>
    <row r="27" spans="1:21" s="477" customFormat="1" ht="12.75" customHeight="1">
      <c r="A27" s="1021" t="str">
        <f t="shared" si="1"/>
        <v>8110411311</v>
      </c>
      <c r="B27" s="1218">
        <v>8110</v>
      </c>
      <c r="C27" s="1219">
        <v>4113</v>
      </c>
      <c r="D27" s="1220">
        <v>1</v>
      </c>
      <c r="E27" s="1220">
        <v>1</v>
      </c>
      <c r="F27" s="1220"/>
      <c r="G27" s="1216" t="s">
        <v>447</v>
      </c>
      <c r="H27" s="1217">
        <f t="shared" si="9"/>
        <v>0</v>
      </c>
      <c r="I27" s="1217">
        <f t="shared" si="9"/>
        <v>0</v>
      </c>
      <c r="J27" s="1217">
        <f t="shared" si="9"/>
        <v>0</v>
      </c>
      <c r="K27" s="1217">
        <f t="shared" si="10"/>
        <v>0</v>
      </c>
      <c r="L27" s="1234">
        <f t="shared" si="10"/>
        <v>0</v>
      </c>
      <c r="N27" s="474"/>
      <c r="O27" s="474"/>
      <c r="P27" s="474"/>
      <c r="Q27" s="474"/>
      <c r="R27" s="474"/>
      <c r="S27" s="474"/>
      <c r="T27" s="474"/>
      <c r="U27" s="474"/>
    </row>
    <row r="28" spans="1:21" s="477" customFormat="1" ht="12.75" customHeight="1">
      <c r="A28" s="1021" t="str">
        <f t="shared" si="1"/>
        <v>81104113111</v>
      </c>
      <c r="B28" s="478">
        <v>8110</v>
      </c>
      <c r="C28" s="479">
        <v>4113</v>
      </c>
      <c r="D28" s="1168">
        <v>1</v>
      </c>
      <c r="E28" s="1168">
        <v>1</v>
      </c>
      <c r="F28" s="1168">
        <v>1</v>
      </c>
      <c r="G28" s="480" t="s">
        <v>447</v>
      </c>
      <c r="H28" s="482"/>
      <c r="I28" s="482"/>
      <c r="J28" s="482"/>
      <c r="K28" s="482"/>
      <c r="L28" s="1236"/>
      <c r="N28" s="474"/>
      <c r="O28" s="474"/>
      <c r="P28" s="474"/>
      <c r="Q28" s="474"/>
      <c r="R28" s="474"/>
      <c r="S28" s="474"/>
      <c r="T28" s="474"/>
      <c r="U28" s="474"/>
    </row>
    <row r="29" spans="1:21" s="477" customFormat="1">
      <c r="A29" s="1021" t="str">
        <f t="shared" si="1"/>
        <v>81104114</v>
      </c>
      <c r="B29" s="1201">
        <v>8110</v>
      </c>
      <c r="C29" s="1202">
        <v>4114</v>
      </c>
      <c r="D29" s="1203"/>
      <c r="E29" s="1203"/>
      <c r="F29" s="1203"/>
      <c r="G29" s="1204" t="s">
        <v>448</v>
      </c>
      <c r="H29" s="1205">
        <f t="shared" ref="H29:J31" si="11">SUM(H30)</f>
        <v>0</v>
      </c>
      <c r="I29" s="1205">
        <f t="shared" si="11"/>
        <v>0</v>
      </c>
      <c r="J29" s="1205">
        <f t="shared" si="11"/>
        <v>0</v>
      </c>
      <c r="K29" s="1205">
        <f t="shared" ref="K29:L31" si="12">SUM(K30)</f>
        <v>0</v>
      </c>
      <c r="L29" s="1206">
        <f t="shared" si="12"/>
        <v>0</v>
      </c>
      <c r="N29" s="474"/>
      <c r="O29" s="474"/>
      <c r="P29" s="474"/>
      <c r="Q29" s="474"/>
      <c r="R29" s="474"/>
      <c r="S29" s="474"/>
      <c r="T29" s="474"/>
      <c r="U29" s="474"/>
    </row>
    <row r="30" spans="1:21" s="477" customFormat="1">
      <c r="A30" s="1021" t="str">
        <f t="shared" si="1"/>
        <v>811041141</v>
      </c>
      <c r="B30" s="1207">
        <v>8110</v>
      </c>
      <c r="C30" s="1208">
        <v>4114</v>
      </c>
      <c r="D30" s="1209">
        <v>1</v>
      </c>
      <c r="E30" s="1209"/>
      <c r="F30" s="1209"/>
      <c r="G30" s="1210" t="s">
        <v>448</v>
      </c>
      <c r="H30" s="1211">
        <f t="shared" si="11"/>
        <v>0</v>
      </c>
      <c r="I30" s="1211">
        <f t="shared" si="11"/>
        <v>0</v>
      </c>
      <c r="J30" s="1211">
        <f t="shared" si="11"/>
        <v>0</v>
      </c>
      <c r="K30" s="1211">
        <f t="shared" si="12"/>
        <v>0</v>
      </c>
      <c r="L30" s="1212">
        <f t="shared" si="12"/>
        <v>0</v>
      </c>
      <c r="N30" s="474"/>
      <c r="O30" s="474"/>
      <c r="P30" s="474"/>
      <c r="Q30" s="474"/>
      <c r="R30" s="474"/>
      <c r="S30" s="474"/>
      <c r="T30" s="474"/>
      <c r="U30" s="474"/>
    </row>
    <row r="31" spans="1:21" s="477" customFormat="1" ht="12.75" customHeight="1">
      <c r="A31" s="1021" t="str">
        <f t="shared" si="1"/>
        <v>8110411411</v>
      </c>
      <c r="B31" s="1218">
        <v>8110</v>
      </c>
      <c r="C31" s="1219">
        <v>4114</v>
      </c>
      <c r="D31" s="1220">
        <v>1</v>
      </c>
      <c r="E31" s="1220">
        <v>1</v>
      </c>
      <c r="F31" s="1215"/>
      <c r="G31" s="1216" t="s">
        <v>448</v>
      </c>
      <c r="H31" s="1217">
        <f t="shared" si="11"/>
        <v>0</v>
      </c>
      <c r="I31" s="1217">
        <f t="shared" si="11"/>
        <v>0</v>
      </c>
      <c r="J31" s="1217">
        <f t="shared" si="11"/>
        <v>0</v>
      </c>
      <c r="K31" s="1217">
        <f t="shared" si="12"/>
        <v>0</v>
      </c>
      <c r="L31" s="1234">
        <f t="shared" si="12"/>
        <v>0</v>
      </c>
      <c r="N31" s="474"/>
      <c r="O31" s="474"/>
      <c r="P31" s="474"/>
      <c r="Q31" s="474"/>
      <c r="R31" s="474"/>
      <c r="S31" s="474"/>
      <c r="T31" s="474"/>
      <c r="U31" s="474"/>
    </row>
    <row r="32" spans="1:21" s="477" customFormat="1" ht="12.75" customHeight="1">
      <c r="A32" s="1021" t="str">
        <f t="shared" si="1"/>
        <v>81104114111</v>
      </c>
      <c r="B32" s="478">
        <v>8110</v>
      </c>
      <c r="C32" s="479">
        <v>4114</v>
      </c>
      <c r="D32" s="1168">
        <v>1</v>
      </c>
      <c r="E32" s="1168">
        <v>1</v>
      </c>
      <c r="F32" s="1168">
        <v>1</v>
      </c>
      <c r="G32" s="480" t="s">
        <v>448</v>
      </c>
      <c r="H32" s="482"/>
      <c r="I32" s="482"/>
      <c r="J32" s="482"/>
      <c r="K32" s="482"/>
      <c r="L32" s="1236"/>
      <c r="N32" s="474"/>
      <c r="O32" s="474"/>
      <c r="P32" s="474"/>
      <c r="Q32" s="474"/>
      <c r="R32" s="474"/>
      <c r="S32" s="474"/>
      <c r="T32" s="474"/>
      <c r="U32" s="474"/>
    </row>
    <row r="33" spans="1:21" s="477" customFormat="1">
      <c r="A33" s="1021" t="str">
        <f t="shared" si="1"/>
        <v>81104115</v>
      </c>
      <c r="B33" s="1201">
        <v>8110</v>
      </c>
      <c r="C33" s="1202">
        <v>4115</v>
      </c>
      <c r="D33" s="1203"/>
      <c r="E33" s="1203"/>
      <c r="F33" s="1203"/>
      <c r="G33" s="1204" t="s">
        <v>449</v>
      </c>
      <c r="H33" s="1205">
        <f t="shared" ref="H33:J35" si="13">SUM(H34)</f>
        <v>0</v>
      </c>
      <c r="I33" s="1205">
        <f t="shared" si="13"/>
        <v>0</v>
      </c>
      <c r="J33" s="1205">
        <f t="shared" si="13"/>
        <v>0</v>
      </c>
      <c r="K33" s="1205">
        <f t="shared" ref="K33:L35" si="14">SUM(K34)</f>
        <v>0</v>
      </c>
      <c r="L33" s="1206">
        <f t="shared" si="14"/>
        <v>0</v>
      </c>
      <c r="N33" s="474"/>
      <c r="O33" s="474"/>
      <c r="P33" s="474"/>
      <c r="Q33" s="474"/>
      <c r="R33" s="474"/>
      <c r="S33" s="474"/>
      <c r="T33" s="474"/>
      <c r="U33" s="474"/>
    </row>
    <row r="34" spans="1:21" s="477" customFormat="1">
      <c r="A34" s="1021" t="str">
        <f t="shared" si="1"/>
        <v>811041151</v>
      </c>
      <c r="B34" s="1207">
        <v>8110</v>
      </c>
      <c r="C34" s="1208">
        <v>4115</v>
      </c>
      <c r="D34" s="1209">
        <v>1</v>
      </c>
      <c r="E34" s="1209"/>
      <c r="F34" s="1209"/>
      <c r="G34" s="1210" t="s">
        <v>449</v>
      </c>
      <c r="H34" s="1211">
        <f t="shared" si="13"/>
        <v>0</v>
      </c>
      <c r="I34" s="1211">
        <f t="shared" si="13"/>
        <v>0</v>
      </c>
      <c r="J34" s="1211">
        <f t="shared" si="13"/>
        <v>0</v>
      </c>
      <c r="K34" s="1211">
        <f t="shared" si="14"/>
        <v>0</v>
      </c>
      <c r="L34" s="1212">
        <f t="shared" si="14"/>
        <v>0</v>
      </c>
      <c r="N34" s="474"/>
      <c r="O34" s="474"/>
      <c r="P34" s="474"/>
      <c r="Q34" s="474"/>
      <c r="R34" s="474"/>
      <c r="S34" s="474"/>
      <c r="T34" s="474"/>
      <c r="U34" s="474"/>
    </row>
    <row r="35" spans="1:21" s="477" customFormat="1" ht="12.75" customHeight="1">
      <c r="A35" s="1021" t="str">
        <f t="shared" si="1"/>
        <v>8110411511</v>
      </c>
      <c r="B35" s="1218">
        <v>8110</v>
      </c>
      <c r="C35" s="1219">
        <v>4115</v>
      </c>
      <c r="D35" s="1220">
        <v>1</v>
      </c>
      <c r="E35" s="1220">
        <v>1</v>
      </c>
      <c r="F35" s="1220"/>
      <c r="G35" s="1216" t="s">
        <v>449</v>
      </c>
      <c r="H35" s="1217">
        <f t="shared" si="13"/>
        <v>0</v>
      </c>
      <c r="I35" s="1217">
        <f t="shared" si="13"/>
        <v>0</v>
      </c>
      <c r="J35" s="1217">
        <f t="shared" si="13"/>
        <v>0</v>
      </c>
      <c r="K35" s="1217">
        <f t="shared" si="14"/>
        <v>0</v>
      </c>
      <c r="L35" s="1234">
        <f t="shared" si="14"/>
        <v>0</v>
      </c>
      <c r="N35" s="474"/>
      <c r="O35" s="474"/>
      <c r="P35" s="474"/>
      <c r="Q35" s="474"/>
      <c r="R35" s="474"/>
      <c r="S35" s="474"/>
      <c r="T35" s="474"/>
      <c r="U35" s="474"/>
    </row>
    <row r="36" spans="1:21" s="477" customFormat="1" ht="12.75" customHeight="1">
      <c r="A36" s="1021" t="str">
        <f t="shared" si="1"/>
        <v>81104115111</v>
      </c>
      <c r="B36" s="478">
        <v>8110</v>
      </c>
      <c r="C36" s="479">
        <v>4115</v>
      </c>
      <c r="D36" s="1168">
        <v>1</v>
      </c>
      <c r="E36" s="1168">
        <v>1</v>
      </c>
      <c r="F36" s="1168">
        <v>1</v>
      </c>
      <c r="G36" s="480" t="s">
        <v>449</v>
      </c>
      <c r="H36" s="482"/>
      <c r="I36" s="482"/>
      <c r="J36" s="482"/>
      <c r="K36" s="482"/>
      <c r="L36" s="1236"/>
      <c r="N36" s="474"/>
      <c r="O36" s="474"/>
      <c r="P36" s="474"/>
      <c r="Q36" s="474"/>
      <c r="R36" s="474"/>
      <c r="S36" s="474"/>
      <c r="T36" s="474"/>
      <c r="U36" s="474"/>
    </row>
    <row r="37" spans="1:21" s="477" customFormat="1">
      <c r="A37" s="1021" t="str">
        <f t="shared" si="1"/>
        <v>81104116</v>
      </c>
      <c r="B37" s="1201">
        <v>8110</v>
      </c>
      <c r="C37" s="1202">
        <v>4116</v>
      </c>
      <c r="D37" s="1203"/>
      <c r="E37" s="1203"/>
      <c r="F37" s="1203"/>
      <c r="G37" s="1204" t="s">
        <v>450</v>
      </c>
      <c r="H37" s="1205">
        <f t="shared" ref="H37:J38" si="15">SUM(H38)</f>
        <v>0</v>
      </c>
      <c r="I37" s="1205">
        <f t="shared" si="15"/>
        <v>0</v>
      </c>
      <c r="J37" s="1205">
        <f t="shared" si="15"/>
        <v>0</v>
      </c>
      <c r="K37" s="1205">
        <f t="shared" ref="K37:L38" si="16">SUM(K38)</f>
        <v>0</v>
      </c>
      <c r="L37" s="1206">
        <f t="shared" si="16"/>
        <v>0</v>
      </c>
      <c r="N37" s="474"/>
      <c r="O37" s="474"/>
      <c r="P37" s="474"/>
      <c r="Q37" s="474"/>
      <c r="R37" s="474"/>
      <c r="S37" s="474"/>
      <c r="T37" s="474"/>
      <c r="U37" s="474"/>
    </row>
    <row r="38" spans="1:21" s="477" customFormat="1">
      <c r="A38" s="1021" t="str">
        <f t="shared" si="1"/>
        <v>811041161</v>
      </c>
      <c r="B38" s="1207">
        <v>8110</v>
      </c>
      <c r="C38" s="1208">
        <v>4116</v>
      </c>
      <c r="D38" s="1209">
        <v>1</v>
      </c>
      <c r="E38" s="1209"/>
      <c r="F38" s="1209"/>
      <c r="G38" s="1210" t="s">
        <v>450</v>
      </c>
      <c r="H38" s="1211">
        <f t="shared" si="15"/>
        <v>0</v>
      </c>
      <c r="I38" s="1211">
        <f t="shared" si="15"/>
        <v>0</v>
      </c>
      <c r="J38" s="1211">
        <f t="shared" si="15"/>
        <v>0</v>
      </c>
      <c r="K38" s="1211">
        <f t="shared" si="16"/>
        <v>0</v>
      </c>
      <c r="L38" s="1212">
        <f t="shared" si="16"/>
        <v>0</v>
      </c>
      <c r="N38" s="474"/>
      <c r="O38" s="474"/>
      <c r="P38" s="474"/>
      <c r="Q38" s="474"/>
      <c r="R38" s="474"/>
      <c r="S38" s="474"/>
      <c r="T38" s="474"/>
      <c r="U38" s="474"/>
    </row>
    <row r="39" spans="1:21" s="477" customFormat="1" ht="12.75" customHeight="1">
      <c r="A39" s="1021" t="str">
        <f t="shared" si="1"/>
        <v>8110411611</v>
      </c>
      <c r="B39" s="1218">
        <v>8110</v>
      </c>
      <c r="C39" s="1219">
        <v>4116</v>
      </c>
      <c r="D39" s="1220">
        <v>1</v>
      </c>
      <c r="E39" s="1220">
        <v>1</v>
      </c>
      <c r="F39" s="1215"/>
      <c r="G39" s="1216" t="s">
        <v>450</v>
      </c>
      <c r="H39" s="1217">
        <f>H40</f>
        <v>0</v>
      </c>
      <c r="I39" s="1217">
        <f>I40</f>
        <v>0</v>
      </c>
      <c r="J39" s="1217">
        <f>J40</f>
        <v>0</v>
      </c>
      <c r="K39" s="1217">
        <f t="shared" ref="K39:L39" si="17">K40</f>
        <v>0</v>
      </c>
      <c r="L39" s="1234">
        <f t="shared" si="17"/>
        <v>0</v>
      </c>
      <c r="N39" s="474"/>
      <c r="O39" s="474"/>
      <c r="P39" s="474"/>
      <c r="Q39" s="474"/>
      <c r="R39" s="474"/>
      <c r="S39" s="474"/>
      <c r="T39" s="474"/>
      <c r="U39" s="474"/>
    </row>
    <row r="40" spans="1:21" s="477" customFormat="1" ht="12.75" customHeight="1">
      <c r="A40" s="1021" t="str">
        <f t="shared" si="1"/>
        <v>81104116111</v>
      </c>
      <c r="B40" s="478">
        <v>8110</v>
      </c>
      <c r="C40" s="479">
        <v>4116</v>
      </c>
      <c r="D40" s="1168">
        <v>1</v>
      </c>
      <c r="E40" s="1168">
        <v>1</v>
      </c>
      <c r="F40" s="1168">
        <v>1</v>
      </c>
      <c r="G40" s="480" t="s">
        <v>450</v>
      </c>
      <c r="H40" s="482"/>
      <c r="I40" s="482"/>
      <c r="J40" s="482"/>
      <c r="K40" s="482"/>
      <c r="L40" s="1236"/>
      <c r="N40" s="474"/>
      <c r="O40" s="474"/>
      <c r="P40" s="474"/>
      <c r="Q40" s="474"/>
      <c r="R40" s="474"/>
      <c r="S40" s="474"/>
      <c r="T40" s="474"/>
      <c r="U40" s="474"/>
    </row>
    <row r="41" spans="1:21" s="477" customFormat="1">
      <c r="A41" s="1021" t="str">
        <f t="shared" si="1"/>
        <v>81104117</v>
      </c>
      <c r="B41" s="1201">
        <v>8110</v>
      </c>
      <c r="C41" s="1202">
        <v>4117</v>
      </c>
      <c r="D41" s="1203"/>
      <c r="E41" s="1203"/>
      <c r="F41" s="1203"/>
      <c r="G41" s="1204" t="s">
        <v>451</v>
      </c>
      <c r="H41" s="1205">
        <f t="shared" ref="H41:J42" si="18">SUM(H42)</f>
        <v>0</v>
      </c>
      <c r="I41" s="1205">
        <f t="shared" si="18"/>
        <v>0</v>
      </c>
      <c r="J41" s="1205">
        <f t="shared" si="18"/>
        <v>0</v>
      </c>
      <c r="K41" s="1205">
        <f t="shared" ref="K41:L42" si="19">SUM(K42)</f>
        <v>0</v>
      </c>
      <c r="L41" s="1206">
        <f t="shared" si="19"/>
        <v>0</v>
      </c>
      <c r="N41" s="474"/>
      <c r="O41" s="474"/>
      <c r="P41" s="474"/>
      <c r="Q41" s="474"/>
      <c r="R41" s="474"/>
      <c r="S41" s="474"/>
      <c r="T41" s="474"/>
      <c r="U41" s="474"/>
    </row>
    <row r="42" spans="1:21" s="477" customFormat="1">
      <c r="A42" s="1021" t="str">
        <f t="shared" si="1"/>
        <v>811041171</v>
      </c>
      <c r="B42" s="1207">
        <v>8110</v>
      </c>
      <c r="C42" s="1208">
        <v>4117</v>
      </c>
      <c r="D42" s="1209">
        <v>1</v>
      </c>
      <c r="E42" s="1209"/>
      <c r="F42" s="1209"/>
      <c r="G42" s="1210" t="s">
        <v>451</v>
      </c>
      <c r="H42" s="1211">
        <f t="shared" si="18"/>
        <v>0</v>
      </c>
      <c r="I42" s="1211">
        <f t="shared" si="18"/>
        <v>0</v>
      </c>
      <c r="J42" s="1211">
        <f t="shared" si="18"/>
        <v>0</v>
      </c>
      <c r="K42" s="1211">
        <f t="shared" si="19"/>
        <v>0</v>
      </c>
      <c r="L42" s="1212">
        <f t="shared" si="19"/>
        <v>0</v>
      </c>
      <c r="N42" s="474"/>
      <c r="O42" s="474"/>
      <c r="P42" s="474"/>
      <c r="Q42" s="474"/>
      <c r="R42" s="474"/>
      <c r="S42" s="474"/>
      <c r="T42" s="474"/>
      <c r="U42" s="474"/>
    </row>
    <row r="43" spans="1:21" s="477" customFormat="1" ht="12.75" customHeight="1">
      <c r="A43" s="1021" t="str">
        <f t="shared" si="1"/>
        <v>8110411711</v>
      </c>
      <c r="B43" s="1218">
        <v>8110</v>
      </c>
      <c r="C43" s="1219">
        <v>4117</v>
      </c>
      <c r="D43" s="1220">
        <v>1</v>
      </c>
      <c r="E43" s="1220">
        <v>1</v>
      </c>
      <c r="F43" s="1220"/>
      <c r="G43" s="1216" t="s">
        <v>451</v>
      </c>
      <c r="H43" s="1217">
        <f>SUM(H44:H47)</f>
        <v>0</v>
      </c>
      <c r="I43" s="1217">
        <f>SUM(I44:I47)</f>
        <v>0</v>
      </c>
      <c r="J43" s="1217">
        <f>SUM(J44:J47)</f>
        <v>0</v>
      </c>
      <c r="K43" s="1217">
        <f t="shared" ref="K43:L43" si="20">SUM(K44:K47)</f>
        <v>0</v>
      </c>
      <c r="L43" s="1234">
        <f t="shared" si="20"/>
        <v>0</v>
      </c>
      <c r="N43" s="474"/>
      <c r="O43" s="474"/>
      <c r="P43" s="474"/>
      <c r="Q43" s="474"/>
      <c r="R43" s="474"/>
      <c r="S43" s="474"/>
      <c r="T43" s="474"/>
      <c r="U43" s="474"/>
    </row>
    <row r="44" spans="1:21" s="477" customFormat="1" ht="12.75" customHeight="1">
      <c r="A44" s="1021" t="str">
        <f t="shared" si="1"/>
        <v>81104117111</v>
      </c>
      <c r="B44" s="478">
        <v>8110</v>
      </c>
      <c r="C44" s="479">
        <v>4117</v>
      </c>
      <c r="D44" s="1168">
        <v>1</v>
      </c>
      <c r="E44" s="1168">
        <v>1</v>
      </c>
      <c r="F44" s="1168">
        <v>1</v>
      </c>
      <c r="G44" s="480" t="s">
        <v>452</v>
      </c>
      <c r="H44" s="482"/>
      <c r="I44" s="482"/>
      <c r="J44" s="482"/>
      <c r="K44" s="482"/>
      <c r="L44" s="1236"/>
      <c r="N44" s="474"/>
      <c r="O44" s="474"/>
      <c r="P44" s="474"/>
      <c r="Q44" s="474"/>
      <c r="R44" s="474"/>
      <c r="S44" s="474"/>
      <c r="T44" s="474"/>
      <c r="U44" s="474"/>
    </row>
    <row r="45" spans="1:21" s="477" customFormat="1" ht="12.75" customHeight="1">
      <c r="A45" s="1021" t="str">
        <f t="shared" si="1"/>
        <v>81104117112</v>
      </c>
      <c r="B45" s="478">
        <v>8110</v>
      </c>
      <c r="C45" s="479">
        <v>4117</v>
      </c>
      <c r="D45" s="1168">
        <v>1</v>
      </c>
      <c r="E45" s="1168">
        <v>1</v>
      </c>
      <c r="F45" s="1168">
        <v>2</v>
      </c>
      <c r="G45" s="480" t="s">
        <v>453</v>
      </c>
      <c r="H45" s="482"/>
      <c r="I45" s="482"/>
      <c r="J45" s="482"/>
      <c r="K45" s="482"/>
      <c r="L45" s="1236"/>
      <c r="N45" s="474"/>
      <c r="O45" s="474"/>
      <c r="P45" s="474"/>
      <c r="Q45" s="474"/>
      <c r="R45" s="474"/>
      <c r="S45" s="474"/>
      <c r="T45" s="474"/>
      <c r="U45" s="474"/>
    </row>
    <row r="46" spans="1:21" s="477" customFormat="1" ht="12.75" customHeight="1">
      <c r="A46" s="1021" t="str">
        <f t="shared" si="1"/>
        <v>81104117113</v>
      </c>
      <c r="B46" s="478">
        <v>8110</v>
      </c>
      <c r="C46" s="479">
        <v>4117</v>
      </c>
      <c r="D46" s="1168">
        <v>1</v>
      </c>
      <c r="E46" s="1168">
        <v>1</v>
      </c>
      <c r="F46" s="1168">
        <v>3</v>
      </c>
      <c r="G46" s="480" t="s">
        <v>454</v>
      </c>
      <c r="H46" s="482"/>
      <c r="I46" s="482"/>
      <c r="J46" s="482"/>
      <c r="K46" s="482"/>
      <c r="L46" s="1236"/>
      <c r="N46" s="474"/>
      <c r="O46" s="474"/>
      <c r="P46" s="474"/>
      <c r="Q46" s="474"/>
      <c r="R46" s="474"/>
      <c r="S46" s="474"/>
      <c r="T46" s="474"/>
      <c r="U46" s="474"/>
    </row>
    <row r="47" spans="1:21" s="477" customFormat="1" ht="12.75" customHeight="1">
      <c r="A47" s="1021" t="str">
        <f t="shared" si="1"/>
        <v>81104117114</v>
      </c>
      <c r="B47" s="478">
        <v>8110</v>
      </c>
      <c r="C47" s="479">
        <v>4117</v>
      </c>
      <c r="D47" s="1168">
        <v>1</v>
      </c>
      <c r="E47" s="1168">
        <v>1</v>
      </c>
      <c r="F47" s="1168">
        <v>4</v>
      </c>
      <c r="G47" s="480" t="s">
        <v>455</v>
      </c>
      <c r="H47" s="482"/>
      <c r="I47" s="482"/>
      <c r="J47" s="482"/>
      <c r="K47" s="482"/>
      <c r="L47" s="1236"/>
      <c r="N47" s="474"/>
      <c r="O47" s="474"/>
      <c r="P47" s="474"/>
      <c r="Q47" s="474"/>
      <c r="R47" s="474"/>
      <c r="S47" s="474"/>
      <c r="T47" s="474"/>
      <c r="U47" s="474"/>
    </row>
    <row r="48" spans="1:21" s="477" customFormat="1" ht="27">
      <c r="A48" s="1021" t="str">
        <f t="shared" si="1"/>
        <v>81104118</v>
      </c>
      <c r="B48" s="1201">
        <v>8110</v>
      </c>
      <c r="C48" s="1202">
        <v>4118</v>
      </c>
      <c r="D48" s="1203"/>
      <c r="E48" s="1203"/>
      <c r="F48" s="1203"/>
      <c r="G48" s="1204" t="s">
        <v>1591</v>
      </c>
      <c r="H48" s="1205">
        <f t="shared" ref="H48:J50" si="21">SUM(H49)</f>
        <v>0</v>
      </c>
      <c r="I48" s="1205">
        <f t="shared" si="21"/>
        <v>0</v>
      </c>
      <c r="J48" s="1205">
        <f t="shared" si="21"/>
        <v>0</v>
      </c>
      <c r="K48" s="1205">
        <f t="shared" ref="K48:L50" si="22">SUM(K49)</f>
        <v>0</v>
      </c>
      <c r="L48" s="1206">
        <f t="shared" si="22"/>
        <v>0</v>
      </c>
      <c r="N48" s="474"/>
      <c r="O48" s="474"/>
      <c r="P48" s="474"/>
      <c r="Q48" s="474"/>
      <c r="R48" s="474"/>
      <c r="S48" s="474"/>
      <c r="T48" s="474"/>
      <c r="U48" s="474"/>
    </row>
    <row r="49" spans="1:21" s="477" customFormat="1" ht="27">
      <c r="A49" s="1021" t="str">
        <f t="shared" si="1"/>
        <v>811041181</v>
      </c>
      <c r="B49" s="1207">
        <v>8110</v>
      </c>
      <c r="C49" s="1208">
        <v>4118</v>
      </c>
      <c r="D49" s="1209">
        <v>1</v>
      </c>
      <c r="E49" s="1209"/>
      <c r="F49" s="1209"/>
      <c r="G49" s="1210" t="s">
        <v>1591</v>
      </c>
      <c r="H49" s="1211">
        <f t="shared" si="21"/>
        <v>0</v>
      </c>
      <c r="I49" s="1211">
        <f t="shared" si="21"/>
        <v>0</v>
      </c>
      <c r="J49" s="1211">
        <f t="shared" si="21"/>
        <v>0</v>
      </c>
      <c r="K49" s="1211">
        <f t="shared" si="22"/>
        <v>0</v>
      </c>
      <c r="L49" s="1212">
        <f t="shared" si="22"/>
        <v>0</v>
      </c>
      <c r="N49" s="474"/>
      <c r="O49" s="474"/>
      <c r="P49" s="474"/>
      <c r="Q49" s="474"/>
      <c r="R49" s="474"/>
      <c r="S49" s="474"/>
      <c r="T49" s="474"/>
      <c r="U49" s="474"/>
    </row>
    <row r="50" spans="1:21" s="477" customFormat="1" ht="19.5" customHeight="1">
      <c r="A50" s="1021" t="str">
        <f t="shared" si="1"/>
        <v>8110411811</v>
      </c>
      <c r="B50" s="1218">
        <v>8110</v>
      </c>
      <c r="C50" s="1219">
        <v>4118</v>
      </c>
      <c r="D50" s="1220">
        <v>1</v>
      </c>
      <c r="E50" s="1220">
        <v>1</v>
      </c>
      <c r="F50" s="1215"/>
      <c r="G50" s="1216" t="s">
        <v>1591</v>
      </c>
      <c r="H50" s="1217">
        <f t="shared" si="21"/>
        <v>0</v>
      </c>
      <c r="I50" s="1217">
        <f t="shared" si="21"/>
        <v>0</v>
      </c>
      <c r="J50" s="1217">
        <f t="shared" si="21"/>
        <v>0</v>
      </c>
      <c r="K50" s="1217">
        <f t="shared" si="22"/>
        <v>0</v>
      </c>
      <c r="L50" s="1234">
        <f t="shared" si="22"/>
        <v>0</v>
      </c>
      <c r="N50" s="474"/>
      <c r="O50" s="474"/>
      <c r="P50" s="474"/>
      <c r="Q50" s="474"/>
      <c r="R50" s="474"/>
      <c r="S50" s="474"/>
      <c r="T50" s="474"/>
      <c r="U50" s="474"/>
    </row>
    <row r="51" spans="1:21" s="477" customFormat="1" ht="18">
      <c r="A51" s="1021" t="str">
        <f t="shared" si="1"/>
        <v>81104118111</v>
      </c>
      <c r="B51" s="478">
        <v>8110</v>
      </c>
      <c r="C51" s="479">
        <v>4118</v>
      </c>
      <c r="D51" s="1168">
        <v>1</v>
      </c>
      <c r="E51" s="1168">
        <v>1</v>
      </c>
      <c r="F51" s="1168">
        <v>1</v>
      </c>
      <c r="G51" s="480" t="s">
        <v>1591</v>
      </c>
      <c r="H51" s="482"/>
      <c r="I51" s="482"/>
      <c r="J51" s="482"/>
      <c r="K51" s="482"/>
      <c r="L51" s="1236"/>
      <c r="N51" s="474"/>
      <c r="O51" s="474"/>
      <c r="P51" s="474"/>
      <c r="Q51" s="474"/>
      <c r="R51" s="474"/>
      <c r="S51" s="474"/>
      <c r="T51" s="474"/>
      <c r="U51" s="474"/>
    </row>
    <row r="52" spans="1:21" s="477" customFormat="1">
      <c r="A52" s="1021" t="str">
        <f t="shared" si="1"/>
        <v>81104119</v>
      </c>
      <c r="B52" s="1201">
        <v>8110</v>
      </c>
      <c r="C52" s="1202">
        <v>4119</v>
      </c>
      <c r="D52" s="1203"/>
      <c r="E52" s="1203"/>
      <c r="F52" s="1203"/>
      <c r="G52" s="1204" t="s">
        <v>456</v>
      </c>
      <c r="H52" s="1205">
        <f t="shared" ref="H52:J53" si="23">SUM(H53)</f>
        <v>0</v>
      </c>
      <c r="I52" s="1205">
        <f t="shared" si="23"/>
        <v>0</v>
      </c>
      <c r="J52" s="1205">
        <f t="shared" si="23"/>
        <v>0</v>
      </c>
      <c r="K52" s="1205">
        <f t="shared" ref="K52:L53" si="24">SUM(K53)</f>
        <v>0</v>
      </c>
      <c r="L52" s="1206">
        <f t="shared" si="24"/>
        <v>0</v>
      </c>
      <c r="N52" s="474"/>
      <c r="O52" s="474"/>
      <c r="P52" s="474"/>
      <c r="Q52" s="474"/>
      <c r="R52" s="474"/>
      <c r="S52" s="474"/>
      <c r="T52" s="474"/>
      <c r="U52" s="474"/>
    </row>
    <row r="53" spans="1:21" s="477" customFormat="1">
      <c r="A53" s="1021" t="str">
        <f t="shared" si="1"/>
        <v>811041191</v>
      </c>
      <c r="B53" s="1207">
        <v>8110</v>
      </c>
      <c r="C53" s="1208">
        <v>4119</v>
      </c>
      <c r="D53" s="1209">
        <v>1</v>
      </c>
      <c r="E53" s="1209"/>
      <c r="F53" s="1209"/>
      <c r="G53" s="1210" t="s">
        <v>456</v>
      </c>
      <c r="H53" s="1211">
        <f t="shared" si="23"/>
        <v>0</v>
      </c>
      <c r="I53" s="1211">
        <f t="shared" si="23"/>
        <v>0</v>
      </c>
      <c r="J53" s="1211">
        <f t="shared" si="23"/>
        <v>0</v>
      </c>
      <c r="K53" s="1211">
        <f t="shared" si="24"/>
        <v>0</v>
      </c>
      <c r="L53" s="1212">
        <f t="shared" si="24"/>
        <v>0</v>
      </c>
      <c r="N53" s="474"/>
      <c r="O53" s="474"/>
      <c r="P53" s="474"/>
      <c r="Q53" s="474"/>
      <c r="R53" s="474"/>
      <c r="S53" s="474"/>
      <c r="T53" s="474"/>
      <c r="U53" s="474"/>
    </row>
    <row r="54" spans="1:21" s="477" customFormat="1" ht="12.75" customHeight="1">
      <c r="A54" s="1021" t="str">
        <f t="shared" si="1"/>
        <v>8110411911</v>
      </c>
      <c r="B54" s="1218">
        <v>8110</v>
      </c>
      <c r="C54" s="1219">
        <v>4119</v>
      </c>
      <c r="D54" s="1220">
        <v>1</v>
      </c>
      <c r="E54" s="1220">
        <v>1</v>
      </c>
      <c r="F54" s="1215"/>
      <c r="G54" s="1216" t="s">
        <v>457</v>
      </c>
      <c r="H54" s="1217">
        <f>SUM(H55:H56)</f>
        <v>0</v>
      </c>
      <c r="I54" s="1217">
        <f>SUM(I55:I56)</f>
        <v>0</v>
      </c>
      <c r="J54" s="1217">
        <f>SUM(J55:J56)</f>
        <v>0</v>
      </c>
      <c r="K54" s="1217">
        <f t="shared" ref="K54:L54" si="25">SUM(K55:K56)</f>
        <v>0</v>
      </c>
      <c r="L54" s="1234">
        <f t="shared" si="25"/>
        <v>0</v>
      </c>
      <c r="N54" s="474"/>
      <c r="O54" s="474"/>
      <c r="P54" s="474"/>
      <c r="Q54" s="474"/>
      <c r="R54" s="474"/>
      <c r="S54" s="474"/>
      <c r="T54" s="474"/>
      <c r="U54" s="474"/>
    </row>
    <row r="55" spans="1:21" s="477" customFormat="1" ht="12.75" customHeight="1">
      <c r="A55" s="1021" t="str">
        <f t="shared" si="1"/>
        <v>81104119111</v>
      </c>
      <c r="B55" s="478">
        <v>8110</v>
      </c>
      <c r="C55" s="479">
        <v>4119</v>
      </c>
      <c r="D55" s="1168">
        <v>1</v>
      </c>
      <c r="E55" s="1168">
        <v>1</v>
      </c>
      <c r="F55" s="1168">
        <v>1</v>
      </c>
      <c r="G55" s="480" t="s">
        <v>458</v>
      </c>
      <c r="H55" s="482"/>
      <c r="I55" s="482"/>
      <c r="J55" s="482"/>
      <c r="K55" s="482"/>
      <c r="L55" s="1236"/>
      <c r="N55" s="474"/>
      <c r="O55" s="474"/>
      <c r="P55" s="474"/>
      <c r="Q55" s="474"/>
      <c r="R55" s="474"/>
      <c r="S55" s="474"/>
      <c r="T55" s="474"/>
      <c r="U55" s="474"/>
    </row>
    <row r="56" spans="1:21" s="477" customFormat="1" ht="12.75" customHeight="1">
      <c r="A56" s="1021" t="str">
        <f t="shared" si="1"/>
        <v>81104119112</v>
      </c>
      <c r="B56" s="478">
        <v>8110</v>
      </c>
      <c r="C56" s="479">
        <v>4119</v>
      </c>
      <c r="D56" s="1168">
        <v>1</v>
      </c>
      <c r="E56" s="1168">
        <v>1</v>
      </c>
      <c r="F56" s="1168">
        <v>2</v>
      </c>
      <c r="G56" s="480" t="s">
        <v>459</v>
      </c>
      <c r="H56" s="482"/>
      <c r="I56" s="482"/>
      <c r="J56" s="482"/>
      <c r="K56" s="482"/>
      <c r="L56" s="1236"/>
      <c r="N56" s="474"/>
      <c r="O56" s="474"/>
      <c r="P56" s="474"/>
      <c r="Q56" s="474"/>
      <c r="R56" s="474"/>
      <c r="S56" s="474"/>
      <c r="T56" s="474"/>
      <c r="U56" s="474"/>
    </row>
    <row r="57" spans="1:21" s="477" customFormat="1">
      <c r="A57" s="1021" t="str">
        <f t="shared" si="1"/>
        <v>Subtotal (7)</v>
      </c>
      <c r="B57" s="1247" t="s">
        <v>2112</v>
      </c>
      <c r="C57" s="483"/>
      <c r="D57" s="1175"/>
      <c r="E57" s="1175"/>
      <c r="F57" s="1175"/>
      <c r="G57" s="480"/>
      <c r="H57" s="475">
        <f>+H52+H48+H41+H37+H33+H29+H25+H19+H15</f>
        <v>0</v>
      </c>
      <c r="I57" s="475">
        <f>+I52+I48+I41+I37+I33+I29+I25+I19+I15</f>
        <v>0</v>
      </c>
      <c r="J57" s="475">
        <f>+J52+J48+J41+J37+J33+J29+J25+J19+J15</f>
        <v>0</v>
      </c>
      <c r="K57" s="475">
        <f t="shared" ref="K57:L57" si="26">+K52+K48+K41+K37+K33+K29+K25+K19+K15</f>
        <v>0</v>
      </c>
      <c r="L57" s="476">
        <f t="shared" si="26"/>
        <v>0</v>
      </c>
      <c r="N57" s="474"/>
      <c r="O57" s="474"/>
      <c r="P57" s="474"/>
      <c r="Q57" s="474"/>
      <c r="R57" s="474"/>
      <c r="S57" s="474"/>
      <c r="T57" s="474"/>
      <c r="U57" s="474"/>
    </row>
    <row r="58" spans="1:21" s="477" customFormat="1">
      <c r="A58" s="1021" t="str">
        <f t="shared" si="1"/>
        <v>81104120</v>
      </c>
      <c r="B58" s="1177">
        <v>8110</v>
      </c>
      <c r="C58" s="1178">
        <v>4120</v>
      </c>
      <c r="D58" s="1179"/>
      <c r="E58" s="1179"/>
      <c r="F58" s="1179"/>
      <c r="G58" s="1180" t="s">
        <v>32</v>
      </c>
      <c r="H58" s="1181">
        <f>+H59+H63+H67+H71+H75</f>
        <v>0</v>
      </c>
      <c r="I58" s="1181">
        <f>+I59+I63+I67+I71+I75</f>
        <v>0</v>
      </c>
      <c r="J58" s="1181">
        <f>+J59+J63+J67+J71+J75</f>
        <v>0</v>
      </c>
      <c r="K58" s="1181">
        <f t="shared" ref="K58:L58" si="27">+K59+K63+K67+K71+K75</f>
        <v>0</v>
      </c>
      <c r="L58" s="1182">
        <f t="shared" si="27"/>
        <v>0</v>
      </c>
      <c r="N58" s="474"/>
      <c r="O58" s="474"/>
      <c r="P58" s="474"/>
      <c r="Q58" s="474"/>
      <c r="R58" s="474"/>
      <c r="S58" s="474"/>
      <c r="T58" s="474"/>
      <c r="U58" s="474"/>
    </row>
    <row r="59" spans="1:21" s="477" customFormat="1">
      <c r="A59" s="1021" t="str">
        <f t="shared" si="1"/>
        <v>81104121</v>
      </c>
      <c r="B59" s="1201">
        <v>8110</v>
      </c>
      <c r="C59" s="1202">
        <v>4121</v>
      </c>
      <c r="D59" s="1203"/>
      <c r="E59" s="1203"/>
      <c r="F59" s="1203"/>
      <c r="G59" s="1204" t="s">
        <v>461</v>
      </c>
      <c r="H59" s="1205">
        <f t="shared" ref="H59:J61" si="28">SUM(H60)</f>
        <v>0</v>
      </c>
      <c r="I59" s="1205">
        <f t="shared" si="28"/>
        <v>0</v>
      </c>
      <c r="J59" s="1205">
        <f t="shared" si="28"/>
        <v>0</v>
      </c>
      <c r="K59" s="1205">
        <f t="shared" ref="K59:L61" si="29">SUM(K60)</f>
        <v>0</v>
      </c>
      <c r="L59" s="1206">
        <f t="shared" si="29"/>
        <v>0</v>
      </c>
      <c r="N59" s="474"/>
      <c r="O59" s="474"/>
      <c r="P59" s="474"/>
      <c r="Q59" s="474"/>
      <c r="R59" s="474"/>
      <c r="S59" s="474"/>
      <c r="T59" s="474"/>
      <c r="U59" s="474"/>
    </row>
    <row r="60" spans="1:21" s="477" customFormat="1">
      <c r="A60" s="1021" t="str">
        <f t="shared" si="1"/>
        <v>811041211</v>
      </c>
      <c r="B60" s="1207">
        <v>8110</v>
      </c>
      <c r="C60" s="1208">
        <v>4121</v>
      </c>
      <c r="D60" s="1209">
        <v>1</v>
      </c>
      <c r="E60" s="1209"/>
      <c r="F60" s="1209"/>
      <c r="G60" s="1210" t="s">
        <v>461</v>
      </c>
      <c r="H60" s="1211">
        <f t="shared" si="28"/>
        <v>0</v>
      </c>
      <c r="I60" s="1211">
        <f t="shared" si="28"/>
        <v>0</v>
      </c>
      <c r="J60" s="1211">
        <f t="shared" si="28"/>
        <v>0</v>
      </c>
      <c r="K60" s="1211">
        <f t="shared" si="29"/>
        <v>0</v>
      </c>
      <c r="L60" s="1212">
        <f t="shared" si="29"/>
        <v>0</v>
      </c>
      <c r="N60" s="474"/>
      <c r="O60" s="474"/>
      <c r="P60" s="474"/>
      <c r="Q60" s="474"/>
      <c r="R60" s="474"/>
      <c r="S60" s="474"/>
      <c r="T60" s="474"/>
      <c r="U60" s="474"/>
    </row>
    <row r="61" spans="1:21" s="477" customFormat="1" ht="12.75" customHeight="1">
      <c r="A61" s="1021" t="str">
        <f t="shared" si="1"/>
        <v>8110412111</v>
      </c>
      <c r="B61" s="1218">
        <v>8110</v>
      </c>
      <c r="C61" s="1219">
        <v>4121</v>
      </c>
      <c r="D61" s="1220">
        <v>1</v>
      </c>
      <c r="E61" s="1220">
        <v>1</v>
      </c>
      <c r="F61" s="1215"/>
      <c r="G61" s="1216" t="s">
        <v>461</v>
      </c>
      <c r="H61" s="1217">
        <f t="shared" si="28"/>
        <v>0</v>
      </c>
      <c r="I61" s="1217">
        <f t="shared" si="28"/>
        <v>0</v>
      </c>
      <c r="J61" s="1217">
        <f t="shared" si="28"/>
        <v>0</v>
      </c>
      <c r="K61" s="1217">
        <f t="shared" si="29"/>
        <v>0</v>
      </c>
      <c r="L61" s="1234">
        <f t="shared" si="29"/>
        <v>0</v>
      </c>
      <c r="N61" s="474"/>
      <c r="O61" s="474"/>
      <c r="P61" s="474"/>
      <c r="Q61" s="474"/>
      <c r="R61" s="474"/>
      <c r="S61" s="474"/>
      <c r="T61" s="474"/>
      <c r="U61" s="474"/>
    </row>
    <row r="62" spans="1:21" s="477" customFormat="1" ht="12.75" customHeight="1">
      <c r="A62" s="1021" t="str">
        <f t="shared" si="1"/>
        <v>81104121111</v>
      </c>
      <c r="B62" s="478">
        <v>8110</v>
      </c>
      <c r="C62" s="479">
        <v>4121</v>
      </c>
      <c r="D62" s="1168">
        <v>1</v>
      </c>
      <c r="E62" s="1168">
        <v>1</v>
      </c>
      <c r="F62" s="1168">
        <v>1</v>
      </c>
      <c r="G62" s="480" t="s">
        <v>461</v>
      </c>
      <c r="H62" s="482"/>
      <c r="I62" s="482"/>
      <c r="J62" s="482"/>
      <c r="K62" s="482"/>
      <c r="L62" s="1236"/>
      <c r="N62" s="474"/>
      <c r="O62" s="474"/>
      <c r="P62" s="474"/>
      <c r="Q62" s="474"/>
      <c r="R62" s="474"/>
      <c r="S62" s="474"/>
      <c r="T62" s="474"/>
      <c r="U62" s="474"/>
    </row>
    <row r="63" spans="1:21" s="477" customFormat="1">
      <c r="A63" s="1021" t="str">
        <f t="shared" si="1"/>
        <v>81104122</v>
      </c>
      <c r="B63" s="1201">
        <v>8110</v>
      </c>
      <c r="C63" s="1318">
        <v>4122</v>
      </c>
      <c r="D63" s="1203"/>
      <c r="E63" s="1203"/>
      <c r="F63" s="1203"/>
      <c r="G63" s="1204" t="s">
        <v>1592</v>
      </c>
      <c r="H63" s="1205">
        <f t="shared" ref="H63:J64" si="30">SUM(H64)</f>
        <v>0</v>
      </c>
      <c r="I63" s="1205">
        <f t="shared" si="30"/>
        <v>0</v>
      </c>
      <c r="J63" s="1205">
        <f t="shared" si="30"/>
        <v>0</v>
      </c>
      <c r="K63" s="1205">
        <f t="shared" ref="K63:L64" si="31">SUM(K64)</f>
        <v>0</v>
      </c>
      <c r="L63" s="1206">
        <f t="shared" si="31"/>
        <v>0</v>
      </c>
      <c r="N63" s="474"/>
      <c r="O63" s="474"/>
      <c r="P63" s="474"/>
      <c r="Q63" s="474"/>
      <c r="R63" s="474"/>
      <c r="S63" s="474"/>
      <c r="T63" s="474"/>
      <c r="U63" s="474"/>
    </row>
    <row r="64" spans="1:21" s="477" customFormat="1">
      <c r="A64" s="1021" t="str">
        <f t="shared" si="1"/>
        <v>811041221</v>
      </c>
      <c r="B64" s="1207">
        <v>8110</v>
      </c>
      <c r="C64" s="1208">
        <v>4122</v>
      </c>
      <c r="D64" s="1209">
        <v>1</v>
      </c>
      <c r="E64" s="1209"/>
      <c r="F64" s="1209"/>
      <c r="G64" s="1210" t="s">
        <v>1592</v>
      </c>
      <c r="H64" s="1211">
        <f t="shared" si="30"/>
        <v>0</v>
      </c>
      <c r="I64" s="1211">
        <f t="shared" si="30"/>
        <v>0</v>
      </c>
      <c r="J64" s="1211">
        <f t="shared" si="30"/>
        <v>0</v>
      </c>
      <c r="K64" s="1211">
        <f t="shared" si="31"/>
        <v>0</v>
      </c>
      <c r="L64" s="1212">
        <f t="shared" si="31"/>
        <v>0</v>
      </c>
      <c r="N64" s="474"/>
      <c r="O64" s="474"/>
      <c r="P64" s="474"/>
      <c r="Q64" s="474"/>
      <c r="R64" s="474"/>
      <c r="S64" s="474"/>
      <c r="T64" s="474"/>
      <c r="U64" s="474"/>
    </row>
    <row r="65" spans="1:21" s="477" customFormat="1" ht="12.75" customHeight="1">
      <c r="A65" s="1021" t="str">
        <f t="shared" si="1"/>
        <v>8110412211</v>
      </c>
      <c r="B65" s="1213">
        <v>8110</v>
      </c>
      <c r="C65" s="1214">
        <v>4122</v>
      </c>
      <c r="D65" s="1215">
        <v>1</v>
      </c>
      <c r="E65" s="1215">
        <v>1</v>
      </c>
      <c r="F65" s="1215"/>
      <c r="G65" s="1216" t="s">
        <v>1592</v>
      </c>
      <c r="H65" s="1217"/>
      <c r="I65" s="1217"/>
      <c r="J65" s="1217"/>
      <c r="K65" s="1217"/>
      <c r="L65" s="1234"/>
      <c r="N65" s="474"/>
      <c r="O65" s="474"/>
      <c r="P65" s="474"/>
      <c r="Q65" s="474"/>
      <c r="R65" s="474"/>
      <c r="S65" s="474"/>
      <c r="T65" s="474"/>
      <c r="U65" s="474"/>
    </row>
    <row r="66" spans="1:21" s="477" customFormat="1" ht="12.75" customHeight="1">
      <c r="A66" s="1021" t="str">
        <f t="shared" si="1"/>
        <v>81104122111</v>
      </c>
      <c r="B66" s="478">
        <v>8110</v>
      </c>
      <c r="C66" s="479">
        <v>4122</v>
      </c>
      <c r="D66" s="1168">
        <v>1</v>
      </c>
      <c r="E66" s="1168">
        <v>1</v>
      </c>
      <c r="F66" s="1168">
        <v>1</v>
      </c>
      <c r="G66" s="480" t="s">
        <v>1592</v>
      </c>
      <c r="H66" s="482"/>
      <c r="I66" s="482"/>
      <c r="J66" s="482"/>
      <c r="K66" s="482"/>
      <c r="L66" s="1236"/>
      <c r="N66" s="474"/>
      <c r="O66" s="474"/>
      <c r="P66" s="474"/>
      <c r="Q66" s="474"/>
      <c r="R66" s="474"/>
      <c r="S66" s="474"/>
      <c r="T66" s="474"/>
      <c r="U66" s="474"/>
    </row>
    <row r="67" spans="1:21" s="477" customFormat="1">
      <c r="A67" s="1021" t="str">
        <f t="shared" si="1"/>
        <v>81104123</v>
      </c>
      <c r="B67" s="1201">
        <v>8110</v>
      </c>
      <c r="C67" s="1202">
        <v>4123</v>
      </c>
      <c r="D67" s="1203"/>
      <c r="E67" s="1203"/>
      <c r="F67" s="1203"/>
      <c r="G67" s="1204" t="s">
        <v>462</v>
      </c>
      <c r="H67" s="1205">
        <f t="shared" ref="H67:J68" si="32">SUM(H68)</f>
        <v>0</v>
      </c>
      <c r="I67" s="1205">
        <f t="shared" si="32"/>
        <v>0</v>
      </c>
      <c r="J67" s="1205">
        <f t="shared" si="32"/>
        <v>0</v>
      </c>
      <c r="K67" s="1205">
        <f t="shared" ref="K67:L68" si="33">SUM(K68)</f>
        <v>0</v>
      </c>
      <c r="L67" s="1206">
        <f t="shared" si="33"/>
        <v>0</v>
      </c>
      <c r="N67" s="474"/>
      <c r="O67" s="474"/>
      <c r="P67" s="474"/>
      <c r="Q67" s="474"/>
      <c r="R67" s="474"/>
      <c r="S67" s="474"/>
      <c r="T67" s="474"/>
      <c r="U67" s="474"/>
    </row>
    <row r="68" spans="1:21" s="477" customFormat="1">
      <c r="A68" s="1021" t="str">
        <f t="shared" si="1"/>
        <v>811041231</v>
      </c>
      <c r="B68" s="1207">
        <v>8110</v>
      </c>
      <c r="C68" s="1208">
        <v>4123</v>
      </c>
      <c r="D68" s="1209">
        <v>1</v>
      </c>
      <c r="E68" s="1209"/>
      <c r="F68" s="1209"/>
      <c r="G68" s="1210" t="s">
        <v>462</v>
      </c>
      <c r="H68" s="1211">
        <f t="shared" si="32"/>
        <v>0</v>
      </c>
      <c r="I68" s="1211">
        <f t="shared" si="32"/>
        <v>0</v>
      </c>
      <c r="J68" s="1211">
        <f t="shared" si="32"/>
        <v>0</v>
      </c>
      <c r="K68" s="1211">
        <f t="shared" si="33"/>
        <v>0</v>
      </c>
      <c r="L68" s="1212">
        <f t="shared" si="33"/>
        <v>0</v>
      </c>
      <c r="N68" s="474"/>
      <c r="O68" s="474"/>
      <c r="P68" s="474"/>
      <c r="Q68" s="474"/>
      <c r="R68" s="474"/>
      <c r="S68" s="474"/>
      <c r="T68" s="474"/>
      <c r="U68" s="474"/>
    </row>
    <row r="69" spans="1:21" s="477" customFormat="1" ht="12.75" customHeight="1">
      <c r="A69" s="1021" t="str">
        <f t="shared" si="1"/>
        <v>8110412311</v>
      </c>
      <c r="B69" s="1213">
        <v>8110</v>
      </c>
      <c r="C69" s="1214">
        <v>4123</v>
      </c>
      <c r="D69" s="1215">
        <v>1</v>
      </c>
      <c r="E69" s="1215">
        <v>1</v>
      </c>
      <c r="F69" s="1215"/>
      <c r="G69" s="1216" t="s">
        <v>462</v>
      </c>
      <c r="H69" s="1217">
        <f>H70</f>
        <v>0</v>
      </c>
      <c r="I69" s="1217">
        <f>I70</f>
        <v>0</v>
      </c>
      <c r="J69" s="1217">
        <f>J70</f>
        <v>0</v>
      </c>
      <c r="K69" s="1217">
        <f t="shared" ref="K69:L69" si="34">K70</f>
        <v>0</v>
      </c>
      <c r="L69" s="1234">
        <f t="shared" si="34"/>
        <v>0</v>
      </c>
      <c r="N69" s="474"/>
      <c r="O69" s="474"/>
      <c r="P69" s="474"/>
      <c r="Q69" s="474"/>
      <c r="R69" s="474"/>
      <c r="S69" s="474"/>
      <c r="T69" s="474"/>
      <c r="U69" s="474"/>
    </row>
    <row r="70" spans="1:21" s="477" customFormat="1" ht="12.75" customHeight="1">
      <c r="A70" s="1021" t="str">
        <f t="shared" si="1"/>
        <v>81104123111</v>
      </c>
      <c r="B70" s="478">
        <v>8110</v>
      </c>
      <c r="C70" s="479">
        <v>4123</v>
      </c>
      <c r="D70" s="1302">
        <v>1</v>
      </c>
      <c r="E70" s="1168">
        <v>1</v>
      </c>
      <c r="F70" s="1168">
        <v>1</v>
      </c>
      <c r="G70" s="480" t="s">
        <v>462</v>
      </c>
      <c r="H70" s="482"/>
      <c r="I70" s="482"/>
      <c r="J70" s="482"/>
      <c r="K70" s="482"/>
      <c r="L70" s="1236"/>
      <c r="N70" s="474"/>
      <c r="O70" s="474"/>
      <c r="P70" s="474"/>
      <c r="Q70" s="474"/>
      <c r="R70" s="474"/>
      <c r="S70" s="474"/>
      <c r="T70" s="474"/>
      <c r="U70" s="474"/>
    </row>
    <row r="71" spans="1:21" s="477" customFormat="1">
      <c r="A71" s="1021" t="str">
        <f t="shared" si="1"/>
        <v>81104124</v>
      </c>
      <c r="B71" s="1201">
        <v>8110</v>
      </c>
      <c r="C71" s="1202">
        <v>4124</v>
      </c>
      <c r="D71" s="1203"/>
      <c r="E71" s="1203"/>
      <c r="F71" s="1203"/>
      <c r="G71" s="1204" t="s">
        <v>463</v>
      </c>
      <c r="H71" s="1205">
        <f t="shared" ref="H71:J72" si="35">SUM(H72)</f>
        <v>0</v>
      </c>
      <c r="I71" s="1205">
        <f t="shared" si="35"/>
        <v>0</v>
      </c>
      <c r="J71" s="1205">
        <f t="shared" si="35"/>
        <v>0</v>
      </c>
      <c r="K71" s="1205">
        <f t="shared" ref="K71:L72" si="36">SUM(K72)</f>
        <v>0</v>
      </c>
      <c r="L71" s="1206">
        <f t="shared" si="36"/>
        <v>0</v>
      </c>
      <c r="N71" s="474"/>
      <c r="O71" s="474"/>
      <c r="P71" s="474"/>
      <c r="Q71" s="474"/>
      <c r="R71" s="474"/>
      <c r="S71" s="474"/>
      <c r="T71" s="474"/>
      <c r="U71" s="474"/>
    </row>
    <row r="72" spans="1:21" s="477" customFormat="1">
      <c r="A72" s="1021" t="str">
        <f t="shared" si="1"/>
        <v>811041241</v>
      </c>
      <c r="B72" s="1207">
        <v>8110</v>
      </c>
      <c r="C72" s="1208">
        <v>4124</v>
      </c>
      <c r="D72" s="1209">
        <v>1</v>
      </c>
      <c r="E72" s="1209"/>
      <c r="F72" s="1209"/>
      <c r="G72" s="1210" t="s">
        <v>463</v>
      </c>
      <c r="H72" s="1211">
        <f t="shared" si="35"/>
        <v>0</v>
      </c>
      <c r="I72" s="1211">
        <f t="shared" si="35"/>
        <v>0</v>
      </c>
      <c r="J72" s="1211">
        <f t="shared" si="35"/>
        <v>0</v>
      </c>
      <c r="K72" s="1211">
        <f t="shared" si="36"/>
        <v>0</v>
      </c>
      <c r="L72" s="1212">
        <f t="shared" si="36"/>
        <v>0</v>
      </c>
      <c r="N72" s="474"/>
      <c r="O72" s="474"/>
      <c r="P72" s="474"/>
      <c r="Q72" s="474"/>
      <c r="R72" s="474"/>
      <c r="S72" s="474"/>
      <c r="T72" s="474"/>
      <c r="U72" s="474"/>
    </row>
    <row r="73" spans="1:21" s="477" customFormat="1" ht="12.75" customHeight="1">
      <c r="A73" s="1021" t="str">
        <f t="shared" si="1"/>
        <v>8110412411</v>
      </c>
      <c r="B73" s="1218">
        <v>8110</v>
      </c>
      <c r="C73" s="1219">
        <v>4124</v>
      </c>
      <c r="D73" s="1220">
        <v>1</v>
      </c>
      <c r="E73" s="1220">
        <v>1</v>
      </c>
      <c r="F73" s="1215"/>
      <c r="G73" s="1216" t="s">
        <v>463</v>
      </c>
      <c r="H73" s="1217">
        <f t="shared" ref="H73:L73" si="37">SUM(H74)</f>
        <v>0</v>
      </c>
      <c r="I73" s="1217">
        <f t="shared" si="37"/>
        <v>0</v>
      </c>
      <c r="J73" s="1217">
        <f t="shared" si="37"/>
        <v>0</v>
      </c>
      <c r="K73" s="1217">
        <f t="shared" si="37"/>
        <v>0</v>
      </c>
      <c r="L73" s="1234">
        <f t="shared" si="37"/>
        <v>0</v>
      </c>
      <c r="N73" s="474"/>
      <c r="O73" s="474"/>
      <c r="P73" s="474"/>
      <c r="Q73" s="474"/>
      <c r="R73" s="474"/>
      <c r="S73" s="474"/>
      <c r="T73" s="474"/>
      <c r="U73" s="474"/>
    </row>
    <row r="74" spans="1:21" s="477" customFormat="1" ht="12.75" customHeight="1">
      <c r="A74" s="1021" t="str">
        <f t="shared" si="1"/>
        <v>81104124111</v>
      </c>
      <c r="B74" s="478">
        <v>8110</v>
      </c>
      <c r="C74" s="479">
        <v>4124</v>
      </c>
      <c r="D74" s="1168">
        <v>1</v>
      </c>
      <c r="E74" s="1168">
        <v>1</v>
      </c>
      <c r="F74" s="1168">
        <v>1</v>
      </c>
      <c r="G74" s="480" t="s">
        <v>463</v>
      </c>
      <c r="H74" s="482"/>
      <c r="I74" s="482"/>
      <c r="J74" s="482"/>
      <c r="K74" s="482"/>
      <c r="L74" s="1236"/>
      <c r="N74" s="474"/>
      <c r="O74" s="474"/>
      <c r="P74" s="474"/>
      <c r="Q74" s="474"/>
      <c r="R74" s="474"/>
      <c r="S74" s="474"/>
      <c r="T74" s="474"/>
      <c r="U74" s="474"/>
    </row>
    <row r="75" spans="1:21" s="477" customFormat="1">
      <c r="A75" s="1021" t="str">
        <f t="shared" si="1"/>
        <v>81104129</v>
      </c>
      <c r="B75" s="1201">
        <v>8110</v>
      </c>
      <c r="C75" s="1202">
        <v>4129</v>
      </c>
      <c r="D75" s="1203"/>
      <c r="E75" s="1203"/>
      <c r="F75" s="1203"/>
      <c r="G75" s="1204" t="s">
        <v>464</v>
      </c>
      <c r="H75" s="1205">
        <f t="shared" ref="H75:J76" si="38">SUM(H76)</f>
        <v>0</v>
      </c>
      <c r="I75" s="1205">
        <f t="shared" si="38"/>
        <v>0</v>
      </c>
      <c r="J75" s="1205">
        <f t="shared" si="38"/>
        <v>0</v>
      </c>
      <c r="K75" s="1205">
        <f t="shared" ref="K75:L76" si="39">SUM(K76)</f>
        <v>0</v>
      </c>
      <c r="L75" s="1206">
        <f t="shared" si="39"/>
        <v>0</v>
      </c>
      <c r="N75" s="474"/>
      <c r="O75" s="474"/>
      <c r="P75" s="474"/>
      <c r="Q75" s="474"/>
      <c r="R75" s="474"/>
      <c r="S75" s="474"/>
      <c r="T75" s="474"/>
      <c r="U75" s="474"/>
    </row>
    <row r="76" spans="1:21" s="477" customFormat="1">
      <c r="A76" s="1021" t="str">
        <f t="shared" si="1"/>
        <v>811041291</v>
      </c>
      <c r="B76" s="1207">
        <v>8110</v>
      </c>
      <c r="C76" s="1208">
        <v>4129</v>
      </c>
      <c r="D76" s="1209">
        <v>1</v>
      </c>
      <c r="E76" s="1209"/>
      <c r="F76" s="1209"/>
      <c r="G76" s="1210" t="s">
        <v>464</v>
      </c>
      <c r="H76" s="1211">
        <f t="shared" si="38"/>
        <v>0</v>
      </c>
      <c r="I76" s="1211">
        <f t="shared" si="38"/>
        <v>0</v>
      </c>
      <c r="J76" s="1211">
        <f t="shared" si="38"/>
        <v>0</v>
      </c>
      <c r="K76" s="1211">
        <f t="shared" si="39"/>
        <v>0</v>
      </c>
      <c r="L76" s="1212">
        <f t="shared" si="39"/>
        <v>0</v>
      </c>
      <c r="N76" s="474"/>
      <c r="O76" s="474"/>
      <c r="P76" s="474"/>
      <c r="Q76" s="474"/>
      <c r="R76" s="474"/>
      <c r="S76" s="474"/>
      <c r="T76" s="474"/>
      <c r="U76" s="474"/>
    </row>
    <row r="77" spans="1:21" s="477" customFormat="1" ht="12.75" customHeight="1">
      <c r="A77" s="1021" t="str">
        <f t="shared" ref="A77:A140" si="40">B77&amp;C77&amp;D77&amp;E77&amp;F77</f>
        <v>8110412911</v>
      </c>
      <c r="B77" s="1218">
        <v>8110</v>
      </c>
      <c r="C77" s="1219">
        <v>4129</v>
      </c>
      <c r="D77" s="1220">
        <v>1</v>
      </c>
      <c r="E77" s="1220">
        <v>1</v>
      </c>
      <c r="F77" s="1215"/>
      <c r="G77" s="1216" t="s">
        <v>464</v>
      </c>
      <c r="H77" s="1217">
        <f>H78</f>
        <v>0</v>
      </c>
      <c r="I77" s="1217">
        <f>I78</f>
        <v>0</v>
      </c>
      <c r="J77" s="1217">
        <f>J78</f>
        <v>0</v>
      </c>
      <c r="K77" s="1217">
        <f t="shared" ref="K77:L77" si="41">K78</f>
        <v>0</v>
      </c>
      <c r="L77" s="1234">
        <f t="shared" si="41"/>
        <v>0</v>
      </c>
      <c r="N77" s="474"/>
      <c r="O77" s="474"/>
      <c r="P77" s="474"/>
      <c r="Q77" s="474"/>
      <c r="R77" s="474"/>
      <c r="S77" s="474"/>
      <c r="T77" s="474"/>
      <c r="U77" s="474"/>
    </row>
    <row r="78" spans="1:21" s="477" customFormat="1" ht="12.75" customHeight="1">
      <c r="A78" s="1021" t="str">
        <f t="shared" si="40"/>
        <v>81104129111</v>
      </c>
      <c r="B78" s="478">
        <v>8110</v>
      </c>
      <c r="C78" s="479">
        <v>4129</v>
      </c>
      <c r="D78" s="1168">
        <v>1</v>
      </c>
      <c r="E78" s="1168">
        <v>1</v>
      </c>
      <c r="F78" s="1168">
        <v>1</v>
      </c>
      <c r="G78" s="480" t="s">
        <v>464</v>
      </c>
      <c r="H78" s="482"/>
      <c r="I78" s="482"/>
      <c r="J78" s="482"/>
      <c r="K78" s="482"/>
      <c r="L78" s="1236"/>
      <c r="N78" s="474"/>
      <c r="O78" s="474"/>
      <c r="P78" s="474"/>
      <c r="Q78" s="474"/>
      <c r="R78" s="474"/>
      <c r="S78" s="474"/>
      <c r="T78" s="474"/>
      <c r="U78" s="474"/>
    </row>
    <row r="79" spans="1:21" s="477" customFormat="1" ht="18" customHeight="1">
      <c r="A79" s="1021" t="str">
        <f t="shared" si="40"/>
        <v>Subtotal (7)</v>
      </c>
      <c r="B79" s="1247" t="s">
        <v>2112</v>
      </c>
      <c r="C79" s="483"/>
      <c r="D79" s="1175"/>
      <c r="E79" s="1175"/>
      <c r="F79" s="1175"/>
      <c r="G79" s="480"/>
      <c r="H79" s="475">
        <f>+H75+H71+H67+H63+H59</f>
        <v>0</v>
      </c>
      <c r="I79" s="475">
        <f>+I75+I71+I67+I63+I59</f>
        <v>0</v>
      </c>
      <c r="J79" s="475">
        <f>+J75+J71+J67+J63+J59</f>
        <v>0</v>
      </c>
      <c r="K79" s="475">
        <f t="shared" ref="K79:L79" si="42">+K75+K71+K67+K63+K59</f>
        <v>0</v>
      </c>
      <c r="L79" s="476">
        <f t="shared" si="42"/>
        <v>0</v>
      </c>
      <c r="N79" s="474"/>
      <c r="O79" s="474"/>
      <c r="P79" s="474"/>
      <c r="Q79" s="474"/>
      <c r="R79" s="474"/>
      <c r="S79" s="474"/>
      <c r="T79" s="474"/>
      <c r="U79" s="474"/>
    </row>
    <row r="80" spans="1:21" s="477" customFormat="1">
      <c r="A80" s="1021" t="str">
        <f t="shared" si="40"/>
        <v>81104130</v>
      </c>
      <c r="B80" s="1177">
        <v>8110</v>
      </c>
      <c r="C80" s="1178">
        <v>4130</v>
      </c>
      <c r="D80" s="1179"/>
      <c r="E80" s="1179"/>
      <c r="F80" s="1179"/>
      <c r="G80" s="1180" t="s">
        <v>373</v>
      </c>
      <c r="H80" s="1181">
        <f>+H81+H92</f>
        <v>0</v>
      </c>
      <c r="I80" s="1181">
        <f>+I81+I92</f>
        <v>0</v>
      </c>
      <c r="J80" s="1181">
        <f>+J81+J92</f>
        <v>0</v>
      </c>
      <c r="K80" s="1181">
        <f t="shared" ref="K80:L80" si="43">+K81+K92</f>
        <v>0</v>
      </c>
      <c r="L80" s="1182">
        <f t="shared" si="43"/>
        <v>0</v>
      </c>
      <c r="N80" s="474"/>
      <c r="O80" s="474"/>
      <c r="P80" s="474"/>
      <c r="Q80" s="474"/>
      <c r="R80" s="474"/>
      <c r="S80" s="474"/>
      <c r="T80" s="474"/>
      <c r="U80" s="474"/>
    </row>
    <row r="81" spans="1:21" s="477" customFormat="1">
      <c r="A81" s="1021" t="str">
        <f t="shared" si="40"/>
        <v>81104131</v>
      </c>
      <c r="B81" s="1201">
        <v>8110</v>
      </c>
      <c r="C81" s="1202">
        <v>4131</v>
      </c>
      <c r="D81" s="1203"/>
      <c r="E81" s="1203"/>
      <c r="F81" s="1203"/>
      <c r="G81" s="1204" t="s">
        <v>1593</v>
      </c>
      <c r="H81" s="1205">
        <f>+H82</f>
        <v>0</v>
      </c>
      <c r="I81" s="1205">
        <f>+I82</f>
        <v>0</v>
      </c>
      <c r="J81" s="1205">
        <f>+J82</f>
        <v>0</v>
      </c>
      <c r="K81" s="1205">
        <f t="shared" ref="K81:L81" si="44">+K82</f>
        <v>0</v>
      </c>
      <c r="L81" s="1206">
        <f t="shared" si="44"/>
        <v>0</v>
      </c>
      <c r="N81" s="474"/>
      <c r="O81" s="474"/>
      <c r="P81" s="474"/>
      <c r="Q81" s="474"/>
      <c r="R81" s="474"/>
      <c r="S81" s="474"/>
      <c r="T81" s="474"/>
      <c r="U81" s="474"/>
    </row>
    <row r="82" spans="1:21" s="477" customFormat="1">
      <c r="A82" s="1021" t="str">
        <f t="shared" si="40"/>
        <v>811041311</v>
      </c>
      <c r="B82" s="1207">
        <v>8110</v>
      </c>
      <c r="C82" s="1208">
        <v>4131</v>
      </c>
      <c r="D82" s="1209">
        <v>1</v>
      </c>
      <c r="E82" s="1209"/>
      <c r="F82" s="1209"/>
      <c r="G82" s="1210" t="s">
        <v>1593</v>
      </c>
      <c r="H82" s="1211">
        <f>+H83+H87</f>
        <v>0</v>
      </c>
      <c r="I82" s="1211">
        <f>+I83+I87</f>
        <v>0</v>
      </c>
      <c r="J82" s="1211">
        <f>+J83+J87</f>
        <v>0</v>
      </c>
      <c r="K82" s="1211">
        <f t="shared" ref="K82:L82" si="45">+K83+K87</f>
        <v>0</v>
      </c>
      <c r="L82" s="1212">
        <f t="shared" si="45"/>
        <v>0</v>
      </c>
      <c r="N82" s="474"/>
      <c r="O82" s="474"/>
      <c r="P82" s="474"/>
      <c r="Q82" s="474"/>
      <c r="R82" s="474"/>
      <c r="S82" s="474"/>
      <c r="T82" s="474"/>
      <c r="U82" s="474"/>
    </row>
    <row r="83" spans="1:21" s="477" customFormat="1" ht="12.75" customHeight="1">
      <c r="A83" s="1021" t="str">
        <f t="shared" si="40"/>
        <v>8110413111</v>
      </c>
      <c r="B83" s="1218">
        <v>8110</v>
      </c>
      <c r="C83" s="1219">
        <v>4131</v>
      </c>
      <c r="D83" s="1220">
        <v>1</v>
      </c>
      <c r="E83" s="1220">
        <v>1</v>
      </c>
      <c r="F83" s="1220"/>
      <c r="G83" s="1216" t="s">
        <v>1593</v>
      </c>
      <c r="H83" s="1217">
        <f>SUM(H84:H86)</f>
        <v>0</v>
      </c>
      <c r="I83" s="1217">
        <f>SUM(I84:I86)</f>
        <v>0</v>
      </c>
      <c r="J83" s="1217">
        <f>SUM(J84:J86)</f>
        <v>0</v>
      </c>
      <c r="K83" s="1217">
        <f t="shared" ref="K83:L83" si="46">SUM(K84:K86)</f>
        <v>0</v>
      </c>
      <c r="L83" s="1234">
        <f t="shared" si="46"/>
        <v>0</v>
      </c>
      <c r="N83" s="474"/>
      <c r="O83" s="474"/>
      <c r="P83" s="474"/>
      <c r="Q83" s="474"/>
      <c r="R83" s="474"/>
      <c r="S83" s="474"/>
      <c r="T83" s="474"/>
      <c r="U83" s="474"/>
    </row>
    <row r="84" spans="1:21" s="477" customFormat="1">
      <c r="A84" s="1021" t="str">
        <f t="shared" si="40"/>
        <v>81104131111</v>
      </c>
      <c r="B84" s="478">
        <v>8110</v>
      </c>
      <c r="C84" s="479">
        <v>4131</v>
      </c>
      <c r="D84" s="1168">
        <v>1</v>
      </c>
      <c r="E84" s="1168">
        <v>1</v>
      </c>
      <c r="F84" s="1168">
        <v>1</v>
      </c>
      <c r="G84" s="480" t="s">
        <v>1594</v>
      </c>
      <c r="H84" s="482"/>
      <c r="I84" s="482"/>
      <c r="J84" s="482"/>
      <c r="K84" s="482"/>
      <c r="L84" s="1236"/>
      <c r="N84" s="474"/>
      <c r="O84" s="474"/>
      <c r="P84" s="474"/>
      <c r="Q84" s="474"/>
      <c r="R84" s="474"/>
      <c r="S84" s="474"/>
      <c r="T84" s="474"/>
      <c r="U84" s="474"/>
    </row>
    <row r="85" spans="1:21" s="477" customFormat="1">
      <c r="A85" s="1021" t="str">
        <f t="shared" si="40"/>
        <v>81104131112</v>
      </c>
      <c r="B85" s="478">
        <v>8110</v>
      </c>
      <c r="C85" s="479">
        <v>4131</v>
      </c>
      <c r="D85" s="1168">
        <v>1</v>
      </c>
      <c r="E85" s="1168">
        <v>1</v>
      </c>
      <c r="F85" s="1168">
        <v>2</v>
      </c>
      <c r="G85" s="480" t="s">
        <v>465</v>
      </c>
      <c r="H85" s="482"/>
      <c r="I85" s="482"/>
      <c r="J85" s="482"/>
      <c r="K85" s="482"/>
      <c r="L85" s="1236"/>
      <c r="N85" s="474"/>
      <c r="O85" s="474"/>
      <c r="P85" s="474"/>
      <c r="Q85" s="474"/>
      <c r="R85" s="474"/>
      <c r="S85" s="474"/>
      <c r="T85" s="474"/>
      <c r="U85" s="474"/>
    </row>
    <row r="86" spans="1:21" s="477" customFormat="1">
      <c r="A86" s="1021" t="str">
        <f t="shared" si="40"/>
        <v>81104131113</v>
      </c>
      <c r="B86" s="478">
        <v>8110</v>
      </c>
      <c r="C86" s="479">
        <v>4131</v>
      </c>
      <c r="D86" s="1168">
        <v>1</v>
      </c>
      <c r="E86" s="1168">
        <v>1</v>
      </c>
      <c r="F86" s="1168">
        <v>3</v>
      </c>
      <c r="G86" s="480" t="s">
        <v>466</v>
      </c>
      <c r="H86" s="482"/>
      <c r="I86" s="482"/>
      <c r="J86" s="482"/>
      <c r="K86" s="482"/>
      <c r="L86" s="1236"/>
      <c r="N86" s="474"/>
      <c r="O86" s="474"/>
      <c r="P86" s="474"/>
      <c r="Q86" s="474"/>
      <c r="R86" s="474"/>
      <c r="S86" s="474"/>
      <c r="T86" s="474"/>
      <c r="U86" s="474"/>
    </row>
    <row r="87" spans="1:21" s="477" customFormat="1" ht="12.75" customHeight="1">
      <c r="A87" s="1021" t="str">
        <f t="shared" si="40"/>
        <v>8110413112</v>
      </c>
      <c r="B87" s="1218">
        <v>8110</v>
      </c>
      <c r="C87" s="1219">
        <v>4131</v>
      </c>
      <c r="D87" s="1220">
        <v>1</v>
      </c>
      <c r="E87" s="1220">
        <v>2</v>
      </c>
      <c r="F87" s="1215"/>
      <c r="G87" s="1216" t="s">
        <v>1595</v>
      </c>
      <c r="H87" s="1217">
        <f>SUM(H88:H91)</f>
        <v>0</v>
      </c>
      <c r="I87" s="1217">
        <f>SUM(I88:I91)</f>
        <v>0</v>
      </c>
      <c r="J87" s="1217">
        <f>SUM(J88:J91)</f>
        <v>0</v>
      </c>
      <c r="K87" s="1217">
        <f t="shared" ref="K87:L87" si="47">SUM(K88:K91)</f>
        <v>0</v>
      </c>
      <c r="L87" s="1234">
        <f t="shared" si="47"/>
        <v>0</v>
      </c>
      <c r="N87" s="474"/>
      <c r="O87" s="474"/>
      <c r="P87" s="474"/>
      <c r="Q87" s="474"/>
      <c r="R87" s="474"/>
      <c r="S87" s="474"/>
      <c r="T87" s="474"/>
      <c r="U87" s="474"/>
    </row>
    <row r="88" spans="1:21" s="477" customFormat="1">
      <c r="A88" s="1021" t="str">
        <f t="shared" si="40"/>
        <v>81104131121</v>
      </c>
      <c r="B88" s="478">
        <v>8110</v>
      </c>
      <c r="C88" s="479">
        <v>4131</v>
      </c>
      <c r="D88" s="1168">
        <v>1</v>
      </c>
      <c r="E88" s="1168">
        <v>2</v>
      </c>
      <c r="F88" s="1168">
        <v>1</v>
      </c>
      <c r="G88" s="480" t="s">
        <v>452</v>
      </c>
      <c r="H88" s="482"/>
      <c r="I88" s="482"/>
      <c r="J88" s="482"/>
      <c r="K88" s="482"/>
      <c r="L88" s="1236"/>
      <c r="N88" s="474"/>
      <c r="O88" s="474"/>
      <c r="P88" s="474"/>
      <c r="Q88" s="474"/>
      <c r="R88" s="474"/>
      <c r="S88" s="474"/>
      <c r="T88" s="474"/>
      <c r="U88" s="474"/>
    </row>
    <row r="89" spans="1:21" s="477" customFormat="1">
      <c r="A89" s="1021" t="str">
        <f t="shared" si="40"/>
        <v>81104131122</v>
      </c>
      <c r="B89" s="478">
        <v>8110</v>
      </c>
      <c r="C89" s="479">
        <v>4131</v>
      </c>
      <c r="D89" s="1168">
        <v>1</v>
      </c>
      <c r="E89" s="1168">
        <v>2</v>
      </c>
      <c r="F89" s="1168">
        <v>2</v>
      </c>
      <c r="G89" s="480" t="s">
        <v>453</v>
      </c>
      <c r="H89" s="482"/>
      <c r="I89" s="482"/>
      <c r="J89" s="482"/>
      <c r="K89" s="482"/>
      <c r="L89" s="1236"/>
      <c r="N89" s="474"/>
      <c r="O89" s="474"/>
      <c r="P89" s="474"/>
      <c r="Q89" s="474"/>
      <c r="R89" s="474"/>
      <c r="S89" s="474"/>
      <c r="T89" s="474"/>
      <c r="U89" s="474"/>
    </row>
    <row r="90" spans="1:21" s="477" customFormat="1">
      <c r="A90" s="1021" t="str">
        <f t="shared" si="40"/>
        <v>81104131123</v>
      </c>
      <c r="B90" s="478">
        <v>8110</v>
      </c>
      <c r="C90" s="479">
        <v>4131</v>
      </c>
      <c r="D90" s="1168">
        <v>1</v>
      </c>
      <c r="E90" s="1168">
        <v>2</v>
      </c>
      <c r="F90" s="1168">
        <v>3</v>
      </c>
      <c r="G90" s="480" t="s">
        <v>454</v>
      </c>
      <c r="H90" s="482"/>
      <c r="I90" s="482"/>
      <c r="J90" s="482"/>
      <c r="K90" s="482"/>
      <c r="L90" s="1236"/>
      <c r="N90" s="474"/>
      <c r="O90" s="474"/>
      <c r="P90" s="474"/>
      <c r="Q90" s="474"/>
      <c r="R90" s="474"/>
      <c r="S90" s="474"/>
      <c r="T90" s="474"/>
      <c r="U90" s="474"/>
    </row>
    <row r="91" spans="1:21" s="477" customFormat="1">
      <c r="A91" s="1021" t="str">
        <f t="shared" si="40"/>
        <v>81104131124</v>
      </c>
      <c r="B91" s="478">
        <v>8110</v>
      </c>
      <c r="C91" s="479">
        <v>4131</v>
      </c>
      <c r="D91" s="1168">
        <v>1</v>
      </c>
      <c r="E91" s="1168">
        <v>2</v>
      </c>
      <c r="F91" s="1168">
        <v>4</v>
      </c>
      <c r="G91" s="480" t="s">
        <v>467</v>
      </c>
      <c r="H91" s="482"/>
      <c r="I91" s="482"/>
      <c r="J91" s="482"/>
      <c r="K91" s="482"/>
      <c r="L91" s="1236"/>
      <c r="N91" s="474"/>
      <c r="O91" s="474"/>
      <c r="P91" s="474"/>
      <c r="Q91" s="474"/>
      <c r="R91" s="474"/>
      <c r="S91" s="474"/>
      <c r="T91" s="474"/>
      <c r="U91" s="474"/>
    </row>
    <row r="92" spans="1:21" s="477" customFormat="1" ht="24" customHeight="1">
      <c r="A92" s="1021" t="str">
        <f t="shared" si="40"/>
        <v>81104132</v>
      </c>
      <c r="B92" s="1201">
        <v>8110</v>
      </c>
      <c r="C92" s="1202">
        <v>4132</v>
      </c>
      <c r="D92" s="1203"/>
      <c r="E92" s="1203"/>
      <c r="F92" s="1203"/>
      <c r="G92" s="1204" t="s">
        <v>1596</v>
      </c>
      <c r="H92" s="1205">
        <f t="shared" ref="H92:J93" si="48">SUM(H93)</f>
        <v>0</v>
      </c>
      <c r="I92" s="1205">
        <f t="shared" si="48"/>
        <v>0</v>
      </c>
      <c r="J92" s="1205">
        <f t="shared" si="48"/>
        <v>0</v>
      </c>
      <c r="K92" s="1205">
        <f t="shared" ref="K92:L93" si="49">SUM(K93)</f>
        <v>0</v>
      </c>
      <c r="L92" s="1206">
        <f t="shared" si="49"/>
        <v>0</v>
      </c>
      <c r="N92" s="474"/>
      <c r="O92" s="474"/>
      <c r="P92" s="474"/>
      <c r="Q92" s="474"/>
      <c r="R92" s="474"/>
      <c r="S92" s="474"/>
      <c r="T92" s="474"/>
      <c r="U92" s="474"/>
    </row>
    <row r="93" spans="1:21" s="477" customFormat="1" ht="24" customHeight="1">
      <c r="A93" s="1021" t="str">
        <f t="shared" si="40"/>
        <v>811041321</v>
      </c>
      <c r="B93" s="1207">
        <v>8110</v>
      </c>
      <c r="C93" s="1208">
        <v>4132</v>
      </c>
      <c r="D93" s="1209">
        <v>1</v>
      </c>
      <c r="E93" s="1209"/>
      <c r="F93" s="1209"/>
      <c r="G93" s="1210" t="s">
        <v>1596</v>
      </c>
      <c r="H93" s="1211">
        <f t="shared" si="48"/>
        <v>0</v>
      </c>
      <c r="I93" s="1211">
        <f t="shared" si="48"/>
        <v>0</v>
      </c>
      <c r="J93" s="1211">
        <f t="shared" si="48"/>
        <v>0</v>
      </c>
      <c r="K93" s="1211">
        <f t="shared" si="49"/>
        <v>0</v>
      </c>
      <c r="L93" s="1212">
        <f t="shared" si="49"/>
        <v>0</v>
      </c>
      <c r="N93" s="474"/>
      <c r="O93" s="474"/>
      <c r="P93" s="474"/>
      <c r="Q93" s="474"/>
      <c r="R93" s="474"/>
      <c r="S93" s="474"/>
      <c r="T93" s="474"/>
      <c r="U93" s="474"/>
    </row>
    <row r="94" spans="1:21" s="477" customFormat="1" ht="24" customHeight="1">
      <c r="A94" s="1021" t="str">
        <f t="shared" si="40"/>
        <v>8110413211</v>
      </c>
      <c r="B94" s="1218">
        <v>8110</v>
      </c>
      <c r="C94" s="1219">
        <v>4132</v>
      </c>
      <c r="D94" s="1220">
        <v>1</v>
      </c>
      <c r="E94" s="1220">
        <v>1</v>
      </c>
      <c r="F94" s="1220"/>
      <c r="G94" s="1216" t="s">
        <v>1596</v>
      </c>
      <c r="H94" s="1217">
        <f>SUM(H95:H95)</f>
        <v>0</v>
      </c>
      <c r="I94" s="1217">
        <f>SUM(I95:I95)</f>
        <v>0</v>
      </c>
      <c r="J94" s="1217">
        <f>SUM(J95:J95)</f>
        <v>0</v>
      </c>
      <c r="K94" s="1217">
        <f t="shared" ref="K94:L94" si="50">SUM(K95:K95)</f>
        <v>0</v>
      </c>
      <c r="L94" s="1234">
        <f t="shared" si="50"/>
        <v>0</v>
      </c>
      <c r="N94" s="474"/>
      <c r="O94" s="474"/>
      <c r="P94" s="474"/>
      <c r="Q94" s="474"/>
      <c r="R94" s="474"/>
      <c r="S94" s="474"/>
      <c r="T94" s="474"/>
      <c r="U94" s="474"/>
    </row>
    <row r="95" spans="1:21" s="477" customFormat="1" ht="30.75" customHeight="1">
      <c r="A95" s="1021" t="str">
        <f t="shared" si="40"/>
        <v>81104132111</v>
      </c>
      <c r="B95" s="478">
        <v>8110</v>
      </c>
      <c r="C95" s="479">
        <v>4132</v>
      </c>
      <c r="D95" s="1168">
        <v>1</v>
      </c>
      <c r="E95" s="1168">
        <v>1</v>
      </c>
      <c r="F95" s="1168">
        <v>1</v>
      </c>
      <c r="G95" s="480" t="s">
        <v>1596</v>
      </c>
      <c r="H95" s="482"/>
      <c r="I95" s="482"/>
      <c r="J95" s="482"/>
      <c r="K95" s="482"/>
      <c r="L95" s="1236"/>
      <c r="N95" s="474"/>
      <c r="O95" s="474"/>
      <c r="P95" s="474"/>
      <c r="Q95" s="474"/>
      <c r="R95" s="474"/>
      <c r="S95" s="474"/>
      <c r="T95" s="474"/>
      <c r="U95" s="474"/>
    </row>
    <row r="96" spans="1:21" s="477" customFormat="1">
      <c r="A96" s="1021" t="str">
        <f t="shared" si="40"/>
        <v>Subtotal (7)</v>
      </c>
      <c r="B96" s="1247" t="s">
        <v>2112</v>
      </c>
      <c r="C96" s="483"/>
      <c r="D96" s="1175"/>
      <c r="E96" s="1175"/>
      <c r="F96" s="1175"/>
      <c r="G96" s="484"/>
      <c r="H96" s="475">
        <f>+H92+H81</f>
        <v>0</v>
      </c>
      <c r="I96" s="475">
        <f>+I92+I81</f>
        <v>0</v>
      </c>
      <c r="J96" s="475">
        <f>+J92+J81</f>
        <v>0</v>
      </c>
      <c r="K96" s="475">
        <f t="shared" ref="K96:L96" si="51">+K92+K81</f>
        <v>0</v>
      </c>
      <c r="L96" s="476">
        <f t="shared" si="51"/>
        <v>0</v>
      </c>
      <c r="N96" s="474"/>
      <c r="O96" s="474"/>
      <c r="P96" s="474"/>
      <c r="Q96" s="474"/>
      <c r="R96" s="474"/>
      <c r="S96" s="474"/>
      <c r="T96" s="474"/>
      <c r="U96" s="474"/>
    </row>
    <row r="97" spans="1:21" s="477" customFormat="1">
      <c r="A97" s="1021" t="str">
        <f t="shared" si="40"/>
        <v>81104140</v>
      </c>
      <c r="B97" s="1177">
        <v>8110</v>
      </c>
      <c r="C97" s="1178">
        <v>4140</v>
      </c>
      <c r="D97" s="1179"/>
      <c r="E97" s="1179"/>
      <c r="F97" s="1179"/>
      <c r="G97" s="1180" t="s">
        <v>34</v>
      </c>
      <c r="H97" s="1181">
        <f>+H98+H103+H158+H169+H165</f>
        <v>0</v>
      </c>
      <c r="I97" s="1181">
        <f>+I98+I103+I158+I169+I165</f>
        <v>0</v>
      </c>
      <c r="J97" s="1181">
        <f>+J98+J103+J158+J169+J165</f>
        <v>0</v>
      </c>
      <c r="K97" s="1181">
        <f t="shared" ref="K97:L97" si="52">+K98+K103+K158+K169+K165</f>
        <v>0</v>
      </c>
      <c r="L97" s="1182">
        <f t="shared" si="52"/>
        <v>0</v>
      </c>
      <c r="N97" s="474"/>
      <c r="O97" s="474"/>
      <c r="P97" s="474"/>
      <c r="Q97" s="474"/>
      <c r="R97" s="474"/>
      <c r="S97" s="474"/>
      <c r="T97" s="474"/>
      <c r="U97" s="474"/>
    </row>
    <row r="98" spans="1:21" s="477" customFormat="1" ht="24" customHeight="1">
      <c r="A98" s="1021" t="str">
        <f t="shared" si="40"/>
        <v>81104141</v>
      </c>
      <c r="B98" s="1201">
        <v>8110</v>
      </c>
      <c r="C98" s="1202">
        <v>4141</v>
      </c>
      <c r="D98" s="1203"/>
      <c r="E98" s="1203"/>
      <c r="F98" s="1203"/>
      <c r="G98" s="1204" t="s">
        <v>468</v>
      </c>
      <c r="H98" s="1205">
        <f t="shared" ref="H98:J99" si="53">SUM(H99)</f>
        <v>0</v>
      </c>
      <c r="I98" s="1205">
        <f t="shared" si="53"/>
        <v>0</v>
      </c>
      <c r="J98" s="1205">
        <f t="shared" si="53"/>
        <v>0</v>
      </c>
      <c r="K98" s="1205">
        <f t="shared" ref="K98:L99" si="54">SUM(K99)</f>
        <v>0</v>
      </c>
      <c r="L98" s="1206">
        <f t="shared" si="54"/>
        <v>0</v>
      </c>
      <c r="N98" s="474"/>
      <c r="O98" s="474"/>
      <c r="P98" s="474"/>
      <c r="Q98" s="474"/>
      <c r="R98" s="474"/>
      <c r="S98" s="474"/>
      <c r="T98" s="474"/>
      <c r="U98" s="474"/>
    </row>
    <row r="99" spans="1:21" s="477" customFormat="1" ht="24" customHeight="1">
      <c r="A99" s="1021" t="str">
        <f t="shared" si="40"/>
        <v>811041411</v>
      </c>
      <c r="B99" s="1207">
        <v>8110</v>
      </c>
      <c r="C99" s="1208">
        <v>4141</v>
      </c>
      <c r="D99" s="1209">
        <v>1</v>
      </c>
      <c r="E99" s="1209"/>
      <c r="F99" s="1209"/>
      <c r="G99" s="1210" t="s">
        <v>468</v>
      </c>
      <c r="H99" s="1211">
        <f t="shared" si="53"/>
        <v>0</v>
      </c>
      <c r="I99" s="1211">
        <f t="shared" si="53"/>
        <v>0</v>
      </c>
      <c r="J99" s="1211">
        <f t="shared" si="53"/>
        <v>0</v>
      </c>
      <c r="K99" s="1211">
        <f t="shared" si="54"/>
        <v>0</v>
      </c>
      <c r="L99" s="1212">
        <f t="shared" si="54"/>
        <v>0</v>
      </c>
      <c r="N99" s="474"/>
      <c r="O99" s="474"/>
      <c r="P99" s="474"/>
      <c r="Q99" s="474"/>
      <c r="R99" s="474"/>
      <c r="S99" s="474"/>
      <c r="T99" s="474"/>
      <c r="U99" s="474"/>
    </row>
    <row r="100" spans="1:21" s="477" customFormat="1" ht="24" customHeight="1">
      <c r="A100" s="1021" t="str">
        <f t="shared" si="40"/>
        <v>8110414111</v>
      </c>
      <c r="B100" s="1218">
        <v>8110</v>
      </c>
      <c r="C100" s="1219">
        <v>4141</v>
      </c>
      <c r="D100" s="1220">
        <v>1</v>
      </c>
      <c r="E100" s="1220">
        <v>1</v>
      </c>
      <c r="F100" s="1220"/>
      <c r="G100" s="1216" t="s">
        <v>468</v>
      </c>
      <c r="H100" s="1217">
        <f>SUM(H101:H102)</f>
        <v>0</v>
      </c>
      <c r="I100" s="1217">
        <f>SUM(I101:I102)</f>
        <v>0</v>
      </c>
      <c r="J100" s="1217">
        <f>SUM(J101:J102)</f>
        <v>0</v>
      </c>
      <c r="K100" s="1217">
        <f t="shared" ref="K100:L100" si="55">SUM(K101:K102)</f>
        <v>0</v>
      </c>
      <c r="L100" s="1234">
        <f t="shared" si="55"/>
        <v>0</v>
      </c>
      <c r="N100" s="474"/>
      <c r="O100" s="474"/>
      <c r="P100" s="474"/>
      <c r="Q100" s="474"/>
      <c r="R100" s="474"/>
      <c r="S100" s="474"/>
      <c r="T100" s="474"/>
      <c r="U100" s="474"/>
    </row>
    <row r="101" spans="1:21" s="477" customFormat="1" ht="21" customHeight="1">
      <c r="A101" s="1021" t="str">
        <f t="shared" si="40"/>
        <v>81104141111</v>
      </c>
      <c r="B101" s="478">
        <v>8110</v>
      </c>
      <c r="C101" s="479">
        <v>4141</v>
      </c>
      <c r="D101" s="1168">
        <v>1</v>
      </c>
      <c r="E101" s="1168">
        <v>1</v>
      </c>
      <c r="F101" s="1168">
        <v>1</v>
      </c>
      <c r="G101" s="480" t="s">
        <v>1597</v>
      </c>
      <c r="H101" s="482"/>
      <c r="I101" s="482"/>
      <c r="J101" s="482"/>
      <c r="K101" s="482"/>
      <c r="L101" s="1236"/>
      <c r="N101" s="474"/>
      <c r="O101" s="474"/>
      <c r="P101" s="474"/>
      <c r="Q101" s="474"/>
      <c r="R101" s="474"/>
      <c r="S101" s="474"/>
      <c r="T101" s="474"/>
      <c r="U101" s="474"/>
    </row>
    <row r="102" spans="1:21" s="477" customFormat="1">
      <c r="A102" s="1021" t="str">
        <f t="shared" si="40"/>
        <v>81104141112</v>
      </c>
      <c r="B102" s="478">
        <v>8110</v>
      </c>
      <c r="C102" s="479">
        <v>4141</v>
      </c>
      <c r="D102" s="1168">
        <v>1</v>
      </c>
      <c r="E102" s="1168">
        <v>1</v>
      </c>
      <c r="F102" s="1168">
        <v>2</v>
      </c>
      <c r="G102" s="480" t="s">
        <v>1598</v>
      </c>
      <c r="H102" s="482"/>
      <c r="I102" s="482"/>
      <c r="J102" s="482"/>
      <c r="K102" s="482"/>
      <c r="L102" s="1236"/>
      <c r="N102" s="474"/>
      <c r="O102" s="474"/>
      <c r="P102" s="474"/>
      <c r="Q102" s="474"/>
      <c r="R102" s="474"/>
      <c r="S102" s="474"/>
      <c r="T102" s="474"/>
      <c r="U102" s="474"/>
    </row>
    <row r="103" spans="1:21" s="477" customFormat="1" ht="13.5" customHeight="1">
      <c r="A103" s="1021" t="str">
        <f t="shared" si="40"/>
        <v>81104143</v>
      </c>
      <c r="B103" s="1201">
        <v>8110</v>
      </c>
      <c r="C103" s="1202">
        <v>4143</v>
      </c>
      <c r="D103" s="1203"/>
      <c r="E103" s="1203"/>
      <c r="F103" s="1203"/>
      <c r="G103" s="1204" t="s">
        <v>469</v>
      </c>
      <c r="H103" s="1205">
        <f>+H104+H125+H128+H131+H134+H137+H140+H143+H146+H149+H152+H155</f>
        <v>0</v>
      </c>
      <c r="I103" s="1205">
        <f>+I104+I125+I128+I131+I134+I137+I140+I143+I146+I149+I152+I155</f>
        <v>0</v>
      </c>
      <c r="J103" s="1205">
        <f>+J104+J125+J128+J131+J134+J137+J140+J143+J146+J149+J152+J155</f>
        <v>0</v>
      </c>
      <c r="K103" s="1205">
        <f t="shared" ref="K103:L103" si="56">+K104+K125+K128+K131+K134+K137+K140+K143+K146+K149+K152+K155</f>
        <v>0</v>
      </c>
      <c r="L103" s="1206">
        <f t="shared" si="56"/>
        <v>0</v>
      </c>
      <c r="N103" s="474"/>
      <c r="O103" s="474"/>
      <c r="P103" s="474"/>
      <c r="Q103" s="474"/>
      <c r="R103" s="474"/>
      <c r="S103" s="474"/>
      <c r="T103" s="474"/>
      <c r="U103" s="474"/>
    </row>
    <row r="104" spans="1:21" s="477" customFormat="1" ht="24" customHeight="1">
      <c r="A104" s="1021" t="str">
        <f t="shared" si="40"/>
        <v>811041431</v>
      </c>
      <c r="B104" s="1207">
        <v>8110</v>
      </c>
      <c r="C104" s="1208">
        <v>4143</v>
      </c>
      <c r="D104" s="1209">
        <v>1</v>
      </c>
      <c r="E104" s="1209"/>
      <c r="F104" s="1209"/>
      <c r="G104" s="1210" t="s">
        <v>1885</v>
      </c>
      <c r="H104" s="1211">
        <f>SUM(H105)</f>
        <v>0</v>
      </c>
      <c r="I104" s="1211">
        <f>SUM(I105)</f>
        <v>0</v>
      </c>
      <c r="J104" s="1211">
        <f>SUM(J105)</f>
        <v>0</v>
      </c>
      <c r="K104" s="1211">
        <f t="shared" ref="K104:L104" si="57">SUM(K105)</f>
        <v>0</v>
      </c>
      <c r="L104" s="1212">
        <f t="shared" si="57"/>
        <v>0</v>
      </c>
      <c r="N104" s="474"/>
      <c r="O104" s="474"/>
      <c r="P104" s="474"/>
      <c r="Q104" s="474"/>
      <c r="R104" s="474"/>
      <c r="S104" s="474"/>
      <c r="T104" s="474"/>
      <c r="U104" s="474"/>
    </row>
    <row r="105" spans="1:21" s="477" customFormat="1" ht="17.25" customHeight="1">
      <c r="A105" s="1021" t="str">
        <f t="shared" si="40"/>
        <v>8110414311</v>
      </c>
      <c r="B105" s="1218">
        <v>8110</v>
      </c>
      <c r="C105" s="1219">
        <v>4143</v>
      </c>
      <c r="D105" s="1220">
        <v>1</v>
      </c>
      <c r="E105" s="1220">
        <v>1</v>
      </c>
      <c r="F105" s="1220"/>
      <c r="G105" s="1216" t="s">
        <v>469</v>
      </c>
      <c r="H105" s="1217">
        <f>SUM(H106:H124)</f>
        <v>0</v>
      </c>
      <c r="I105" s="1217">
        <f>SUM(I106:I124)</f>
        <v>0</v>
      </c>
      <c r="J105" s="1217">
        <f>SUM(J106:J124)</f>
        <v>0</v>
      </c>
      <c r="K105" s="1217">
        <f t="shared" ref="K105:L105" si="58">SUM(K106:K124)</f>
        <v>0</v>
      </c>
      <c r="L105" s="1234">
        <f t="shared" si="58"/>
        <v>0</v>
      </c>
      <c r="N105" s="474"/>
      <c r="O105" s="474"/>
      <c r="P105" s="474"/>
      <c r="Q105" s="474"/>
      <c r="R105" s="474"/>
      <c r="S105" s="474"/>
      <c r="T105" s="474"/>
      <c r="U105" s="474"/>
    </row>
    <row r="106" spans="1:21" s="477" customFormat="1">
      <c r="A106" s="1021" t="str">
        <f t="shared" si="40"/>
        <v>81104143111</v>
      </c>
      <c r="B106" s="478">
        <v>8110</v>
      </c>
      <c r="C106" s="479">
        <v>4143</v>
      </c>
      <c r="D106" s="1168">
        <v>1</v>
      </c>
      <c r="E106" s="1168">
        <v>1</v>
      </c>
      <c r="F106" s="1168">
        <v>1</v>
      </c>
      <c r="G106" s="480" t="s">
        <v>470</v>
      </c>
      <c r="H106" s="481"/>
      <c r="I106" s="481"/>
      <c r="J106" s="481"/>
      <c r="K106" s="481"/>
      <c r="L106" s="1235"/>
      <c r="N106" s="474"/>
      <c r="O106" s="474"/>
      <c r="P106" s="474"/>
      <c r="Q106" s="474"/>
      <c r="R106" s="474"/>
      <c r="S106" s="474"/>
      <c r="T106" s="474"/>
      <c r="U106" s="474"/>
    </row>
    <row r="107" spans="1:21" s="477" customFormat="1" ht="21.75" customHeight="1">
      <c r="A107" s="1021" t="str">
        <f t="shared" si="40"/>
        <v>81104143112</v>
      </c>
      <c r="B107" s="478">
        <v>8110</v>
      </c>
      <c r="C107" s="479">
        <v>4143</v>
      </c>
      <c r="D107" s="1168">
        <v>1</v>
      </c>
      <c r="E107" s="1168">
        <v>1</v>
      </c>
      <c r="F107" s="1168">
        <v>2</v>
      </c>
      <c r="G107" s="480" t="s">
        <v>471</v>
      </c>
      <c r="H107" s="481"/>
      <c r="I107" s="481"/>
      <c r="J107" s="481"/>
      <c r="K107" s="481"/>
      <c r="L107" s="1235"/>
      <c r="N107" s="474"/>
      <c r="O107" s="474"/>
      <c r="P107" s="474"/>
      <c r="Q107" s="474"/>
      <c r="R107" s="474"/>
      <c r="S107" s="474"/>
      <c r="T107" s="474"/>
      <c r="U107" s="474"/>
    </row>
    <row r="108" spans="1:21" s="477" customFormat="1">
      <c r="A108" s="1021" t="str">
        <f t="shared" si="40"/>
        <v>81104143113</v>
      </c>
      <c r="B108" s="478">
        <v>8110</v>
      </c>
      <c r="C108" s="479">
        <v>4143</v>
      </c>
      <c r="D108" s="1168">
        <v>1</v>
      </c>
      <c r="E108" s="1168">
        <v>1</v>
      </c>
      <c r="F108" s="1168">
        <v>3</v>
      </c>
      <c r="G108" s="480" t="s">
        <v>472</v>
      </c>
      <c r="H108" s="481"/>
      <c r="I108" s="481"/>
      <c r="J108" s="481"/>
      <c r="K108" s="481"/>
      <c r="L108" s="1235"/>
      <c r="N108" s="474"/>
      <c r="O108" s="474"/>
      <c r="P108" s="474"/>
      <c r="Q108" s="474"/>
      <c r="R108" s="474"/>
      <c r="S108" s="474"/>
      <c r="T108" s="474"/>
      <c r="U108" s="474"/>
    </row>
    <row r="109" spans="1:21" s="477" customFormat="1">
      <c r="A109" s="1021" t="str">
        <f t="shared" si="40"/>
        <v>81104143114</v>
      </c>
      <c r="B109" s="478">
        <v>8110</v>
      </c>
      <c r="C109" s="479">
        <v>4143</v>
      </c>
      <c r="D109" s="1168">
        <v>1</v>
      </c>
      <c r="E109" s="1168">
        <v>1</v>
      </c>
      <c r="F109" s="1168">
        <v>4</v>
      </c>
      <c r="G109" s="480" t="s">
        <v>473</v>
      </c>
      <c r="H109" s="481"/>
      <c r="I109" s="481"/>
      <c r="J109" s="481"/>
      <c r="K109" s="481"/>
      <c r="L109" s="1235"/>
      <c r="N109" s="474"/>
      <c r="O109" s="474"/>
      <c r="P109" s="474"/>
      <c r="Q109" s="474"/>
      <c r="R109" s="474"/>
      <c r="S109" s="474"/>
      <c r="T109" s="474"/>
      <c r="U109" s="474"/>
    </row>
    <row r="110" spans="1:21" s="477" customFormat="1">
      <c r="A110" s="1021" t="str">
        <f t="shared" si="40"/>
        <v>81104143115</v>
      </c>
      <c r="B110" s="478">
        <v>8110</v>
      </c>
      <c r="C110" s="479">
        <v>4143</v>
      </c>
      <c r="D110" s="1168">
        <v>1</v>
      </c>
      <c r="E110" s="1168">
        <v>1</v>
      </c>
      <c r="F110" s="1168">
        <v>5</v>
      </c>
      <c r="G110" s="480" t="s">
        <v>474</v>
      </c>
      <c r="H110" s="481"/>
      <c r="I110" s="481"/>
      <c r="J110" s="481"/>
      <c r="K110" s="481"/>
      <c r="L110" s="1235"/>
      <c r="N110" s="474"/>
      <c r="O110" s="474"/>
      <c r="P110" s="474"/>
      <c r="Q110" s="474"/>
      <c r="R110" s="474"/>
      <c r="S110" s="474"/>
      <c r="T110" s="474"/>
      <c r="U110" s="474"/>
    </row>
    <row r="111" spans="1:21" s="477" customFormat="1" ht="21.75" customHeight="1">
      <c r="A111" s="1021" t="str">
        <f t="shared" si="40"/>
        <v>81104143116</v>
      </c>
      <c r="B111" s="478">
        <v>8110</v>
      </c>
      <c r="C111" s="479">
        <v>4143</v>
      </c>
      <c r="D111" s="1168">
        <v>1</v>
      </c>
      <c r="E111" s="1168">
        <v>1</v>
      </c>
      <c r="F111" s="1168">
        <v>6</v>
      </c>
      <c r="G111" s="480" t="s">
        <v>475</v>
      </c>
      <c r="H111" s="481"/>
      <c r="I111" s="481"/>
      <c r="J111" s="481"/>
      <c r="K111" s="481"/>
      <c r="L111" s="1235"/>
      <c r="N111" s="474"/>
      <c r="O111" s="474"/>
      <c r="P111" s="474"/>
      <c r="Q111" s="474"/>
      <c r="R111" s="474"/>
      <c r="S111" s="474"/>
      <c r="T111" s="474"/>
      <c r="U111" s="474"/>
    </row>
    <row r="112" spans="1:21" s="477" customFormat="1" ht="21" customHeight="1">
      <c r="A112" s="1021" t="str">
        <f t="shared" si="40"/>
        <v>81104143117</v>
      </c>
      <c r="B112" s="478">
        <v>8110</v>
      </c>
      <c r="C112" s="479">
        <v>4143</v>
      </c>
      <c r="D112" s="1168">
        <v>1</v>
      </c>
      <c r="E112" s="1168">
        <v>1</v>
      </c>
      <c r="F112" s="1168">
        <v>7</v>
      </c>
      <c r="G112" s="480" t="s">
        <v>476</v>
      </c>
      <c r="H112" s="481"/>
      <c r="I112" s="481"/>
      <c r="J112" s="481"/>
      <c r="K112" s="481"/>
      <c r="L112" s="1235"/>
      <c r="N112" s="474"/>
      <c r="O112" s="474"/>
      <c r="P112" s="474"/>
      <c r="Q112" s="474"/>
      <c r="R112" s="474"/>
      <c r="S112" s="474"/>
      <c r="T112" s="474"/>
      <c r="U112" s="474"/>
    </row>
    <row r="113" spans="1:21" s="477" customFormat="1" ht="18">
      <c r="A113" s="1021" t="str">
        <f t="shared" si="40"/>
        <v>81104143118</v>
      </c>
      <c r="B113" s="478">
        <v>8110</v>
      </c>
      <c r="C113" s="479">
        <v>4143</v>
      </c>
      <c r="D113" s="1168">
        <v>1</v>
      </c>
      <c r="E113" s="1168">
        <v>1</v>
      </c>
      <c r="F113" s="1168">
        <v>8</v>
      </c>
      <c r="G113" s="480" t="s">
        <v>1886</v>
      </c>
      <c r="H113" s="481"/>
      <c r="I113" s="481"/>
      <c r="J113" s="481"/>
      <c r="K113" s="481"/>
      <c r="L113" s="1235"/>
      <c r="N113" s="474"/>
      <c r="O113" s="474"/>
      <c r="P113" s="474"/>
      <c r="Q113" s="474"/>
      <c r="R113" s="474"/>
      <c r="S113" s="474"/>
      <c r="T113" s="474"/>
      <c r="U113" s="474"/>
    </row>
    <row r="114" spans="1:21" s="477" customFormat="1">
      <c r="A114" s="1021" t="str">
        <f t="shared" si="40"/>
        <v>81104143119</v>
      </c>
      <c r="B114" s="478">
        <v>8110</v>
      </c>
      <c r="C114" s="479">
        <v>4143</v>
      </c>
      <c r="D114" s="1168">
        <v>1</v>
      </c>
      <c r="E114" s="1168">
        <v>1</v>
      </c>
      <c r="F114" s="1168">
        <v>9</v>
      </c>
      <c r="G114" s="480" t="s">
        <v>477</v>
      </c>
      <c r="H114" s="481"/>
      <c r="I114" s="481"/>
      <c r="J114" s="481"/>
      <c r="K114" s="481"/>
      <c r="L114" s="1235"/>
      <c r="N114" s="474"/>
      <c r="O114" s="474"/>
      <c r="P114" s="474"/>
      <c r="Q114" s="474"/>
      <c r="R114" s="474"/>
      <c r="S114" s="474"/>
      <c r="T114" s="474"/>
      <c r="U114" s="474"/>
    </row>
    <row r="115" spans="1:21" s="477" customFormat="1">
      <c r="A115" s="1021" t="str">
        <f t="shared" si="40"/>
        <v>811041431110</v>
      </c>
      <c r="B115" s="478">
        <v>8110</v>
      </c>
      <c r="C115" s="479">
        <v>4143</v>
      </c>
      <c r="D115" s="1168">
        <v>1</v>
      </c>
      <c r="E115" s="1168">
        <v>1</v>
      </c>
      <c r="F115" s="1168">
        <v>10</v>
      </c>
      <c r="G115" s="480" t="s">
        <v>478</v>
      </c>
      <c r="H115" s="481"/>
      <c r="I115" s="481"/>
      <c r="J115" s="481"/>
      <c r="K115" s="481"/>
      <c r="L115" s="1235"/>
      <c r="N115" s="474"/>
      <c r="O115" s="474"/>
      <c r="P115" s="474"/>
      <c r="Q115" s="474"/>
      <c r="R115" s="474"/>
      <c r="S115" s="474"/>
      <c r="T115" s="474"/>
      <c r="U115" s="474"/>
    </row>
    <row r="116" spans="1:21" s="477" customFormat="1">
      <c r="A116" s="1021" t="str">
        <f t="shared" si="40"/>
        <v>811041431111</v>
      </c>
      <c r="B116" s="478">
        <v>8110</v>
      </c>
      <c r="C116" s="479">
        <v>4143</v>
      </c>
      <c r="D116" s="1168">
        <v>1</v>
      </c>
      <c r="E116" s="1168">
        <v>1</v>
      </c>
      <c r="F116" s="1168">
        <v>11</v>
      </c>
      <c r="G116" s="480" t="s">
        <v>479</v>
      </c>
      <c r="H116" s="481"/>
      <c r="I116" s="481"/>
      <c r="J116" s="481"/>
      <c r="K116" s="481"/>
      <c r="L116" s="1235"/>
      <c r="N116" s="474"/>
      <c r="O116" s="474"/>
      <c r="P116" s="474"/>
      <c r="Q116" s="474"/>
      <c r="R116" s="474"/>
      <c r="S116" s="474"/>
      <c r="T116" s="474"/>
      <c r="U116" s="474"/>
    </row>
    <row r="117" spans="1:21" s="477" customFormat="1">
      <c r="A117" s="1021" t="str">
        <f t="shared" si="40"/>
        <v>811041431112</v>
      </c>
      <c r="B117" s="478">
        <v>8110</v>
      </c>
      <c r="C117" s="479">
        <v>4143</v>
      </c>
      <c r="D117" s="1168">
        <v>1</v>
      </c>
      <c r="E117" s="1168">
        <v>1</v>
      </c>
      <c r="F117" s="1168">
        <v>12</v>
      </c>
      <c r="G117" s="480" t="s">
        <v>480</v>
      </c>
      <c r="H117" s="481"/>
      <c r="I117" s="481"/>
      <c r="J117" s="481"/>
      <c r="K117" s="481"/>
      <c r="L117" s="1235"/>
      <c r="N117" s="474"/>
      <c r="O117" s="474"/>
      <c r="P117" s="474"/>
      <c r="Q117" s="474"/>
      <c r="R117" s="474"/>
      <c r="S117" s="474"/>
      <c r="T117" s="474"/>
      <c r="U117" s="474"/>
    </row>
    <row r="118" spans="1:21" s="477" customFormat="1">
      <c r="A118" s="1021" t="str">
        <f t="shared" si="40"/>
        <v>811041431113</v>
      </c>
      <c r="B118" s="478">
        <v>8110</v>
      </c>
      <c r="C118" s="479">
        <v>4143</v>
      </c>
      <c r="D118" s="1168">
        <v>1</v>
      </c>
      <c r="E118" s="1168">
        <v>1</v>
      </c>
      <c r="F118" s="1168">
        <v>13</v>
      </c>
      <c r="G118" s="480" t="s">
        <v>481</v>
      </c>
      <c r="H118" s="481"/>
      <c r="I118" s="481"/>
      <c r="J118" s="481"/>
      <c r="K118" s="481"/>
      <c r="L118" s="1235"/>
      <c r="N118" s="474"/>
      <c r="O118" s="474"/>
      <c r="P118" s="474"/>
      <c r="Q118" s="474"/>
      <c r="R118" s="474"/>
      <c r="S118" s="474"/>
      <c r="T118" s="474"/>
      <c r="U118" s="474"/>
    </row>
    <row r="119" spans="1:21" s="477" customFormat="1">
      <c r="A119" s="1021" t="str">
        <f t="shared" si="40"/>
        <v>811041431114</v>
      </c>
      <c r="B119" s="478">
        <v>8110</v>
      </c>
      <c r="C119" s="479">
        <v>4143</v>
      </c>
      <c r="D119" s="1168">
        <v>1</v>
      </c>
      <c r="E119" s="1168">
        <v>1</v>
      </c>
      <c r="F119" s="1168">
        <v>14</v>
      </c>
      <c r="G119" s="480" t="s">
        <v>27</v>
      </c>
      <c r="H119" s="481"/>
      <c r="I119" s="481"/>
      <c r="J119" s="481"/>
      <c r="K119" s="481"/>
      <c r="L119" s="1235"/>
      <c r="N119" s="474"/>
      <c r="O119" s="474"/>
      <c r="P119" s="474"/>
      <c r="Q119" s="474"/>
      <c r="R119" s="474"/>
      <c r="S119" s="474"/>
      <c r="T119" s="474"/>
      <c r="U119" s="474"/>
    </row>
    <row r="120" spans="1:21" s="477" customFormat="1">
      <c r="A120" s="1021" t="str">
        <f t="shared" si="40"/>
        <v>811041431115</v>
      </c>
      <c r="B120" s="478">
        <v>8110</v>
      </c>
      <c r="C120" s="479">
        <v>4143</v>
      </c>
      <c r="D120" s="1168">
        <v>1</v>
      </c>
      <c r="E120" s="1168">
        <v>1</v>
      </c>
      <c r="F120" s="1168">
        <v>15</v>
      </c>
      <c r="G120" s="480" t="s">
        <v>482</v>
      </c>
      <c r="H120" s="481"/>
      <c r="I120" s="481"/>
      <c r="J120" s="481"/>
      <c r="K120" s="481"/>
      <c r="L120" s="1235"/>
      <c r="N120" s="474"/>
      <c r="O120" s="474"/>
      <c r="P120" s="474"/>
      <c r="Q120" s="474"/>
      <c r="R120" s="474"/>
      <c r="S120" s="474"/>
      <c r="T120" s="474"/>
      <c r="U120" s="474"/>
    </row>
    <row r="121" spans="1:21" s="477" customFormat="1">
      <c r="A121" s="1021" t="str">
        <f t="shared" si="40"/>
        <v>811041431116</v>
      </c>
      <c r="B121" s="478">
        <v>8110</v>
      </c>
      <c r="C121" s="479">
        <v>4143</v>
      </c>
      <c r="D121" s="1168">
        <v>1</v>
      </c>
      <c r="E121" s="1168">
        <v>1</v>
      </c>
      <c r="F121" s="1168">
        <v>16</v>
      </c>
      <c r="G121" s="480" t="s">
        <v>483</v>
      </c>
      <c r="H121" s="481"/>
      <c r="I121" s="481"/>
      <c r="J121" s="481"/>
      <c r="K121" s="481"/>
      <c r="L121" s="1235"/>
      <c r="N121" s="474"/>
      <c r="O121" s="474"/>
      <c r="P121" s="474"/>
      <c r="Q121" s="474"/>
      <c r="R121" s="474"/>
      <c r="S121" s="474"/>
      <c r="T121" s="474"/>
      <c r="U121" s="474"/>
    </row>
    <row r="122" spans="1:21" s="477" customFormat="1">
      <c r="A122" s="1021" t="str">
        <f t="shared" si="40"/>
        <v>811041431117</v>
      </c>
      <c r="B122" s="478">
        <v>8110</v>
      </c>
      <c r="C122" s="479">
        <v>4143</v>
      </c>
      <c r="D122" s="1168">
        <v>1</v>
      </c>
      <c r="E122" s="1168">
        <v>1</v>
      </c>
      <c r="F122" s="1168">
        <v>17</v>
      </c>
      <c r="G122" s="480" t="s">
        <v>180</v>
      </c>
      <c r="H122" s="481"/>
      <c r="I122" s="481"/>
      <c r="J122" s="481"/>
      <c r="K122" s="481"/>
      <c r="L122" s="1235"/>
      <c r="N122" s="474"/>
      <c r="O122" s="474"/>
      <c r="P122" s="474"/>
      <c r="Q122" s="474"/>
      <c r="R122" s="474"/>
      <c r="S122" s="474"/>
      <c r="T122" s="474"/>
      <c r="U122" s="474"/>
    </row>
    <row r="123" spans="1:21" s="477" customFormat="1">
      <c r="A123" s="1021" t="str">
        <f t="shared" si="40"/>
        <v>811041431118</v>
      </c>
      <c r="B123" s="478">
        <v>8110</v>
      </c>
      <c r="C123" s="479">
        <v>4143</v>
      </c>
      <c r="D123" s="1168">
        <v>1</v>
      </c>
      <c r="E123" s="1168">
        <v>1</v>
      </c>
      <c r="F123" s="1168">
        <v>18</v>
      </c>
      <c r="G123" s="480" t="s">
        <v>484</v>
      </c>
      <c r="H123" s="481"/>
      <c r="I123" s="481"/>
      <c r="J123" s="481"/>
      <c r="K123" s="481"/>
      <c r="L123" s="1235"/>
      <c r="N123" s="474"/>
      <c r="O123" s="474"/>
      <c r="P123" s="474"/>
      <c r="Q123" s="474"/>
      <c r="R123" s="474"/>
      <c r="S123" s="474"/>
      <c r="T123" s="474"/>
      <c r="U123" s="474"/>
    </row>
    <row r="124" spans="1:21" s="477" customFormat="1">
      <c r="A124" s="1021" t="str">
        <f t="shared" si="40"/>
        <v>811041431119</v>
      </c>
      <c r="B124" s="478">
        <v>8110</v>
      </c>
      <c r="C124" s="479">
        <v>4143</v>
      </c>
      <c r="D124" s="1168">
        <v>1</v>
      </c>
      <c r="E124" s="1168">
        <v>1</v>
      </c>
      <c r="F124" s="1168">
        <v>19</v>
      </c>
      <c r="G124" s="480" t="s">
        <v>485</v>
      </c>
      <c r="H124" s="481"/>
      <c r="I124" s="481"/>
      <c r="J124" s="481"/>
      <c r="K124" s="481"/>
      <c r="L124" s="1235"/>
      <c r="N124" s="474"/>
      <c r="O124" s="474"/>
      <c r="P124" s="474"/>
      <c r="Q124" s="474"/>
      <c r="R124" s="474"/>
      <c r="S124" s="474"/>
      <c r="T124" s="474"/>
      <c r="U124" s="474"/>
    </row>
    <row r="125" spans="1:21" s="477" customFormat="1">
      <c r="A125" s="1021" t="str">
        <f t="shared" si="40"/>
        <v>811041432</v>
      </c>
      <c r="B125" s="1207">
        <v>8110</v>
      </c>
      <c r="C125" s="1208">
        <v>4143</v>
      </c>
      <c r="D125" s="1209">
        <v>2</v>
      </c>
      <c r="E125" s="1209"/>
      <c r="F125" s="1209"/>
      <c r="G125" s="1210" t="s">
        <v>1887</v>
      </c>
      <c r="H125" s="1211">
        <f>+H126</f>
        <v>0</v>
      </c>
      <c r="I125" s="1211">
        <f>+I126</f>
        <v>0</v>
      </c>
      <c r="J125" s="1211">
        <f>+J126</f>
        <v>0</v>
      </c>
      <c r="K125" s="1211">
        <f t="shared" ref="K125:L125" si="59">+K126</f>
        <v>0</v>
      </c>
      <c r="L125" s="1212">
        <f t="shared" si="59"/>
        <v>0</v>
      </c>
      <c r="N125" s="474"/>
      <c r="O125" s="474"/>
      <c r="P125" s="474"/>
      <c r="Q125" s="474"/>
      <c r="R125" s="474"/>
      <c r="S125" s="474"/>
      <c r="T125" s="474"/>
      <c r="U125" s="474"/>
    </row>
    <row r="126" spans="1:21" s="477" customFormat="1">
      <c r="A126" s="1021" t="str">
        <f t="shared" si="40"/>
        <v>8110414321</v>
      </c>
      <c r="B126" s="1218">
        <v>8110</v>
      </c>
      <c r="C126" s="1219">
        <v>4143</v>
      </c>
      <c r="D126" s="1220">
        <v>2</v>
      </c>
      <c r="E126" s="1220">
        <v>1</v>
      </c>
      <c r="F126" s="1220"/>
      <c r="G126" s="1216" t="s">
        <v>1887</v>
      </c>
      <c r="H126" s="1217">
        <f>SUM(H127)</f>
        <v>0</v>
      </c>
      <c r="I126" s="1217">
        <f>SUM(I127)</f>
        <v>0</v>
      </c>
      <c r="J126" s="1217">
        <f>SUM(J127)</f>
        <v>0</v>
      </c>
      <c r="K126" s="1217">
        <f t="shared" ref="K126:L126" si="60">SUM(K127)</f>
        <v>0</v>
      </c>
      <c r="L126" s="1234">
        <f t="shared" si="60"/>
        <v>0</v>
      </c>
      <c r="N126" s="474"/>
      <c r="O126" s="474"/>
      <c r="P126" s="474"/>
      <c r="Q126" s="474"/>
      <c r="R126" s="474"/>
      <c r="S126" s="474"/>
      <c r="T126" s="474"/>
      <c r="U126" s="474"/>
    </row>
    <row r="127" spans="1:21" s="477" customFormat="1">
      <c r="A127" s="1021" t="str">
        <f t="shared" si="40"/>
        <v>81104143211</v>
      </c>
      <c r="B127" s="478">
        <v>8110</v>
      </c>
      <c r="C127" s="479">
        <v>4143</v>
      </c>
      <c r="D127" s="1168">
        <v>2</v>
      </c>
      <c r="E127" s="1168">
        <v>1</v>
      </c>
      <c r="F127" s="1168">
        <v>1</v>
      </c>
      <c r="G127" s="480" t="s">
        <v>1887</v>
      </c>
      <c r="H127" s="481"/>
      <c r="I127" s="481"/>
      <c r="J127" s="481"/>
      <c r="K127" s="481"/>
      <c r="L127" s="1235"/>
      <c r="N127" s="474"/>
      <c r="O127" s="474"/>
      <c r="P127" s="474"/>
      <c r="Q127" s="474"/>
      <c r="R127" s="474"/>
      <c r="S127" s="474"/>
      <c r="T127" s="474"/>
      <c r="U127" s="474"/>
    </row>
    <row r="128" spans="1:21" s="477" customFormat="1">
      <c r="A128" s="1021" t="str">
        <f t="shared" si="40"/>
        <v>811041433</v>
      </c>
      <c r="B128" s="1207">
        <v>8110</v>
      </c>
      <c r="C128" s="1208">
        <v>4143</v>
      </c>
      <c r="D128" s="1209">
        <v>3</v>
      </c>
      <c r="E128" s="1209"/>
      <c r="F128" s="1209"/>
      <c r="G128" s="1210" t="s">
        <v>1599</v>
      </c>
      <c r="H128" s="1211">
        <f>+H129</f>
        <v>0</v>
      </c>
      <c r="I128" s="1211">
        <f>+I129</f>
        <v>0</v>
      </c>
      <c r="J128" s="1211">
        <f>+J129</f>
        <v>0</v>
      </c>
      <c r="K128" s="1211">
        <f t="shared" ref="K128:L128" si="61">+K129</f>
        <v>0</v>
      </c>
      <c r="L128" s="1212">
        <f t="shared" si="61"/>
        <v>0</v>
      </c>
      <c r="N128" s="474"/>
      <c r="O128" s="474"/>
      <c r="P128" s="474"/>
      <c r="Q128" s="474"/>
      <c r="R128" s="474"/>
      <c r="S128" s="474"/>
      <c r="T128" s="474"/>
      <c r="U128" s="474"/>
    </row>
    <row r="129" spans="1:21" s="477" customFormat="1">
      <c r="A129" s="1021" t="str">
        <f t="shared" si="40"/>
        <v>8110414331</v>
      </c>
      <c r="B129" s="1218">
        <v>8110</v>
      </c>
      <c r="C129" s="1219">
        <v>4143</v>
      </c>
      <c r="D129" s="1220">
        <v>3</v>
      </c>
      <c r="E129" s="1220">
        <v>1</v>
      </c>
      <c r="F129" s="1220"/>
      <c r="G129" s="1216" t="s">
        <v>1599</v>
      </c>
      <c r="H129" s="1217">
        <f>SUM(H130)</f>
        <v>0</v>
      </c>
      <c r="I129" s="1217">
        <f>SUM(I130)</f>
        <v>0</v>
      </c>
      <c r="J129" s="1217">
        <f>SUM(J130)</f>
        <v>0</v>
      </c>
      <c r="K129" s="1217">
        <f t="shared" ref="K129:L129" si="62">SUM(K130)</f>
        <v>0</v>
      </c>
      <c r="L129" s="1234">
        <f t="shared" si="62"/>
        <v>0</v>
      </c>
      <c r="N129" s="474"/>
      <c r="O129" s="474"/>
      <c r="P129" s="474"/>
      <c r="Q129" s="474"/>
      <c r="R129" s="474"/>
      <c r="S129" s="474"/>
      <c r="T129" s="474"/>
      <c r="U129" s="474"/>
    </row>
    <row r="130" spans="1:21" s="477" customFormat="1">
      <c r="A130" s="1021" t="str">
        <f t="shared" si="40"/>
        <v>81104143311</v>
      </c>
      <c r="B130" s="478">
        <v>8110</v>
      </c>
      <c r="C130" s="479">
        <v>4143</v>
      </c>
      <c r="D130" s="1168">
        <v>3</v>
      </c>
      <c r="E130" s="1168">
        <v>1</v>
      </c>
      <c r="F130" s="1168">
        <v>1</v>
      </c>
      <c r="G130" s="480" t="s">
        <v>1599</v>
      </c>
      <c r="H130" s="481"/>
      <c r="I130" s="481"/>
      <c r="J130" s="481"/>
      <c r="K130" s="481"/>
      <c r="L130" s="1235"/>
      <c r="N130" s="474"/>
      <c r="O130" s="474"/>
      <c r="P130" s="474"/>
      <c r="Q130" s="474"/>
      <c r="R130" s="474"/>
      <c r="S130" s="474"/>
      <c r="T130" s="474"/>
      <c r="U130" s="474"/>
    </row>
    <row r="131" spans="1:21" s="477" customFormat="1" ht="18">
      <c r="A131" s="1021" t="str">
        <f t="shared" si="40"/>
        <v>811041434</v>
      </c>
      <c r="B131" s="1207">
        <v>8110</v>
      </c>
      <c r="C131" s="1208">
        <v>4143</v>
      </c>
      <c r="D131" s="1209">
        <v>4</v>
      </c>
      <c r="E131" s="1209"/>
      <c r="F131" s="1209"/>
      <c r="G131" s="1210" t="s">
        <v>1600</v>
      </c>
      <c r="H131" s="1211">
        <f>+H132</f>
        <v>0</v>
      </c>
      <c r="I131" s="1211">
        <f>+I132</f>
        <v>0</v>
      </c>
      <c r="J131" s="1211">
        <f>+J132</f>
        <v>0</v>
      </c>
      <c r="K131" s="1211">
        <f t="shared" ref="K131:L131" si="63">+K132</f>
        <v>0</v>
      </c>
      <c r="L131" s="1212">
        <f t="shared" si="63"/>
        <v>0</v>
      </c>
      <c r="N131" s="474"/>
      <c r="O131" s="474"/>
      <c r="P131" s="474"/>
      <c r="Q131" s="474"/>
      <c r="R131" s="474"/>
      <c r="S131" s="474"/>
      <c r="T131" s="474"/>
      <c r="U131" s="474"/>
    </row>
    <row r="132" spans="1:21" s="477" customFormat="1" ht="18">
      <c r="A132" s="1021" t="str">
        <f t="shared" si="40"/>
        <v>8110414341</v>
      </c>
      <c r="B132" s="1218">
        <v>8110</v>
      </c>
      <c r="C132" s="1219">
        <v>4143</v>
      </c>
      <c r="D132" s="1220">
        <v>4</v>
      </c>
      <c r="E132" s="1220">
        <v>1</v>
      </c>
      <c r="F132" s="1220"/>
      <c r="G132" s="1216" t="s">
        <v>1600</v>
      </c>
      <c r="H132" s="1217">
        <f>SUM(H133)</f>
        <v>0</v>
      </c>
      <c r="I132" s="1217">
        <f>SUM(I133)</f>
        <v>0</v>
      </c>
      <c r="J132" s="1217">
        <f>SUM(J133)</f>
        <v>0</v>
      </c>
      <c r="K132" s="1217">
        <f t="shared" ref="K132:L132" si="64">SUM(K133)</f>
        <v>0</v>
      </c>
      <c r="L132" s="1234">
        <f t="shared" si="64"/>
        <v>0</v>
      </c>
      <c r="N132" s="474"/>
      <c r="O132" s="474"/>
      <c r="P132" s="474"/>
      <c r="Q132" s="474"/>
      <c r="R132" s="474"/>
      <c r="S132" s="474"/>
      <c r="T132" s="474"/>
      <c r="U132" s="474"/>
    </row>
    <row r="133" spans="1:21" s="477" customFormat="1" ht="21" customHeight="1">
      <c r="A133" s="1021" t="str">
        <f t="shared" si="40"/>
        <v>81104143411</v>
      </c>
      <c r="B133" s="478">
        <v>8110</v>
      </c>
      <c r="C133" s="479">
        <v>4143</v>
      </c>
      <c r="D133" s="1168">
        <v>4</v>
      </c>
      <c r="E133" s="1168">
        <v>1</v>
      </c>
      <c r="F133" s="1168">
        <v>1</v>
      </c>
      <c r="G133" s="480" t="s">
        <v>1600</v>
      </c>
      <c r="H133" s="481"/>
      <c r="I133" s="481"/>
      <c r="J133" s="481"/>
      <c r="K133" s="481"/>
      <c r="L133" s="1235"/>
      <c r="N133" s="474"/>
      <c r="O133" s="474"/>
      <c r="P133" s="474"/>
      <c r="Q133" s="474"/>
      <c r="R133" s="474"/>
      <c r="S133" s="474"/>
      <c r="T133" s="474"/>
      <c r="U133" s="474"/>
    </row>
    <row r="134" spans="1:21" s="477" customFormat="1">
      <c r="A134" s="1021" t="str">
        <f t="shared" si="40"/>
        <v>811041435</v>
      </c>
      <c r="B134" s="1207">
        <v>8110</v>
      </c>
      <c r="C134" s="1208">
        <v>4143</v>
      </c>
      <c r="D134" s="1209">
        <v>5</v>
      </c>
      <c r="E134" s="1209"/>
      <c r="F134" s="1209"/>
      <c r="G134" s="1210" t="s">
        <v>1601</v>
      </c>
      <c r="H134" s="1211">
        <f>+H135</f>
        <v>0</v>
      </c>
      <c r="I134" s="1211">
        <f>+I135</f>
        <v>0</v>
      </c>
      <c r="J134" s="1211">
        <f>+J135</f>
        <v>0</v>
      </c>
      <c r="K134" s="1211">
        <f t="shared" ref="K134:L134" si="65">+K135</f>
        <v>0</v>
      </c>
      <c r="L134" s="1212">
        <f t="shared" si="65"/>
        <v>0</v>
      </c>
      <c r="N134" s="474"/>
      <c r="O134" s="474"/>
      <c r="P134" s="474"/>
      <c r="Q134" s="474"/>
      <c r="R134" s="474"/>
      <c r="S134" s="474"/>
      <c r="T134" s="474"/>
      <c r="U134" s="474"/>
    </row>
    <row r="135" spans="1:21" s="477" customFormat="1">
      <c r="A135" s="1021" t="str">
        <f t="shared" si="40"/>
        <v>8110414351</v>
      </c>
      <c r="B135" s="1218">
        <v>8110</v>
      </c>
      <c r="C135" s="1219">
        <v>4143</v>
      </c>
      <c r="D135" s="1220">
        <v>5</v>
      </c>
      <c r="E135" s="1220">
        <v>1</v>
      </c>
      <c r="F135" s="1220"/>
      <c r="G135" s="1216" t="s">
        <v>1601</v>
      </c>
      <c r="H135" s="1217">
        <f>SUM(H136)</f>
        <v>0</v>
      </c>
      <c r="I135" s="1217">
        <f>SUM(I136)</f>
        <v>0</v>
      </c>
      <c r="J135" s="1217">
        <f>SUM(J136)</f>
        <v>0</v>
      </c>
      <c r="K135" s="1217">
        <f t="shared" ref="K135:L135" si="66">SUM(K136)</f>
        <v>0</v>
      </c>
      <c r="L135" s="1234">
        <f t="shared" si="66"/>
        <v>0</v>
      </c>
      <c r="N135" s="474"/>
      <c r="O135" s="474"/>
      <c r="P135" s="474"/>
      <c r="Q135" s="474"/>
      <c r="R135" s="474"/>
      <c r="S135" s="474"/>
      <c r="T135" s="474"/>
      <c r="U135" s="474"/>
    </row>
    <row r="136" spans="1:21" s="477" customFormat="1">
      <c r="A136" s="1021" t="str">
        <f t="shared" si="40"/>
        <v>81104143511</v>
      </c>
      <c r="B136" s="478">
        <v>8110</v>
      </c>
      <c r="C136" s="479">
        <v>4143</v>
      </c>
      <c r="D136" s="1168">
        <v>5</v>
      </c>
      <c r="E136" s="1168">
        <v>1</v>
      </c>
      <c r="F136" s="1168">
        <v>1</v>
      </c>
      <c r="G136" s="480" t="s">
        <v>1601</v>
      </c>
      <c r="H136" s="481"/>
      <c r="I136" s="481"/>
      <c r="J136" s="481"/>
      <c r="K136" s="481"/>
      <c r="L136" s="1235"/>
      <c r="N136" s="474"/>
      <c r="O136" s="474"/>
      <c r="P136" s="474"/>
      <c r="Q136" s="474"/>
      <c r="R136" s="474"/>
      <c r="S136" s="474"/>
      <c r="T136" s="474"/>
      <c r="U136" s="474"/>
    </row>
    <row r="137" spans="1:21" s="477" customFormat="1" ht="27">
      <c r="A137" s="1021" t="str">
        <f t="shared" si="40"/>
        <v>811041436</v>
      </c>
      <c r="B137" s="1207">
        <v>8110</v>
      </c>
      <c r="C137" s="1208">
        <v>4143</v>
      </c>
      <c r="D137" s="1209">
        <v>6</v>
      </c>
      <c r="E137" s="1209"/>
      <c r="F137" s="1209"/>
      <c r="G137" s="1210" t="s">
        <v>1602</v>
      </c>
      <c r="H137" s="1211">
        <f>+H138</f>
        <v>0</v>
      </c>
      <c r="I137" s="1211">
        <f>+I138</f>
        <v>0</v>
      </c>
      <c r="J137" s="1211">
        <f>+J138</f>
        <v>0</v>
      </c>
      <c r="K137" s="1211">
        <f t="shared" ref="K137:L137" si="67">+K138</f>
        <v>0</v>
      </c>
      <c r="L137" s="1212">
        <f t="shared" si="67"/>
        <v>0</v>
      </c>
      <c r="N137" s="474"/>
      <c r="O137" s="474"/>
      <c r="P137" s="474"/>
      <c r="Q137" s="474"/>
      <c r="R137" s="474"/>
      <c r="S137" s="474"/>
      <c r="T137" s="474"/>
      <c r="U137" s="474"/>
    </row>
    <row r="138" spans="1:21" s="477" customFormat="1" ht="18">
      <c r="A138" s="1021" t="str">
        <f t="shared" si="40"/>
        <v>8110414361</v>
      </c>
      <c r="B138" s="1218">
        <v>8110</v>
      </c>
      <c r="C138" s="1219">
        <v>4143</v>
      </c>
      <c r="D138" s="1220">
        <v>6</v>
      </c>
      <c r="E138" s="1220">
        <v>1</v>
      </c>
      <c r="F138" s="1220"/>
      <c r="G138" s="1216" t="s">
        <v>1602</v>
      </c>
      <c r="H138" s="1217">
        <f>SUM(H139)</f>
        <v>0</v>
      </c>
      <c r="I138" s="1217">
        <f>SUM(I139)</f>
        <v>0</v>
      </c>
      <c r="J138" s="1217">
        <f>SUM(J139)</f>
        <v>0</v>
      </c>
      <c r="K138" s="1217">
        <f t="shared" ref="K138:L138" si="68">SUM(K139)</f>
        <v>0</v>
      </c>
      <c r="L138" s="1234">
        <f t="shared" si="68"/>
        <v>0</v>
      </c>
      <c r="N138" s="474"/>
      <c r="O138" s="474"/>
      <c r="P138" s="474"/>
      <c r="Q138" s="474"/>
      <c r="R138" s="474"/>
      <c r="S138" s="474"/>
      <c r="T138" s="474"/>
      <c r="U138" s="474"/>
    </row>
    <row r="139" spans="1:21" s="477" customFormat="1" ht="21.75" customHeight="1">
      <c r="A139" s="1021" t="str">
        <f t="shared" si="40"/>
        <v>81104143611</v>
      </c>
      <c r="B139" s="478">
        <v>8110</v>
      </c>
      <c r="C139" s="479">
        <v>4143</v>
      </c>
      <c r="D139" s="1168">
        <v>6</v>
      </c>
      <c r="E139" s="1168">
        <v>1</v>
      </c>
      <c r="F139" s="1168">
        <v>1</v>
      </c>
      <c r="G139" s="485" t="s">
        <v>1602</v>
      </c>
      <c r="H139" s="481"/>
      <c r="I139" s="481"/>
      <c r="J139" s="481"/>
      <c r="K139" s="481"/>
      <c r="L139" s="1235"/>
      <c r="N139" s="474"/>
      <c r="O139" s="474"/>
      <c r="P139" s="474"/>
      <c r="Q139" s="474"/>
      <c r="R139" s="474"/>
      <c r="S139" s="474"/>
      <c r="T139" s="474"/>
      <c r="U139" s="474"/>
    </row>
    <row r="140" spans="1:21" s="477" customFormat="1">
      <c r="A140" s="1021" t="str">
        <f t="shared" si="40"/>
        <v>811041437</v>
      </c>
      <c r="B140" s="1207">
        <v>8110</v>
      </c>
      <c r="C140" s="1208">
        <v>4143</v>
      </c>
      <c r="D140" s="1209">
        <v>7</v>
      </c>
      <c r="E140" s="1209"/>
      <c r="F140" s="1209"/>
      <c r="G140" s="1210" t="s">
        <v>1603</v>
      </c>
      <c r="H140" s="1211">
        <f>+H141</f>
        <v>0</v>
      </c>
      <c r="I140" s="1211">
        <f>+I141</f>
        <v>0</v>
      </c>
      <c r="J140" s="1211">
        <f>+J141</f>
        <v>0</v>
      </c>
      <c r="K140" s="1211">
        <f t="shared" ref="K140:L140" si="69">+K141</f>
        <v>0</v>
      </c>
      <c r="L140" s="1212">
        <f t="shared" si="69"/>
        <v>0</v>
      </c>
      <c r="N140" s="474"/>
      <c r="O140" s="474"/>
      <c r="P140" s="474"/>
      <c r="Q140" s="474"/>
      <c r="R140" s="474"/>
      <c r="S140" s="474"/>
      <c r="T140" s="474"/>
      <c r="U140" s="474"/>
    </row>
    <row r="141" spans="1:21" s="477" customFormat="1">
      <c r="A141" s="1021" t="str">
        <f t="shared" ref="A141:A204" si="70">B141&amp;C141&amp;D141&amp;E141&amp;F141</f>
        <v>8110414371</v>
      </c>
      <c r="B141" s="1218">
        <v>8110</v>
      </c>
      <c r="C141" s="1219">
        <v>4143</v>
      </c>
      <c r="D141" s="1220">
        <v>7</v>
      </c>
      <c r="E141" s="1220">
        <v>1</v>
      </c>
      <c r="F141" s="1220"/>
      <c r="G141" s="1216" t="s">
        <v>1603</v>
      </c>
      <c r="H141" s="1217">
        <f>SUM(H142)</f>
        <v>0</v>
      </c>
      <c r="I141" s="1217">
        <f>SUM(I142)</f>
        <v>0</v>
      </c>
      <c r="J141" s="1217">
        <f>SUM(J142)</f>
        <v>0</v>
      </c>
      <c r="K141" s="1217">
        <f t="shared" ref="K141:L141" si="71">SUM(K142)</f>
        <v>0</v>
      </c>
      <c r="L141" s="1234">
        <f t="shared" si="71"/>
        <v>0</v>
      </c>
      <c r="N141" s="474"/>
      <c r="O141" s="474"/>
      <c r="P141" s="474"/>
      <c r="Q141" s="474"/>
      <c r="R141" s="474"/>
      <c r="S141" s="474"/>
      <c r="T141" s="474"/>
      <c r="U141" s="474"/>
    </row>
    <row r="142" spans="1:21" s="477" customFormat="1">
      <c r="A142" s="1021" t="str">
        <f t="shared" si="70"/>
        <v>81104143711</v>
      </c>
      <c r="B142" s="478">
        <v>8110</v>
      </c>
      <c r="C142" s="479">
        <v>4143</v>
      </c>
      <c r="D142" s="1168">
        <v>7</v>
      </c>
      <c r="E142" s="1168">
        <v>1</v>
      </c>
      <c r="F142" s="1168">
        <v>1</v>
      </c>
      <c r="G142" s="480" t="s">
        <v>1603</v>
      </c>
      <c r="H142" s="481"/>
      <c r="I142" s="481"/>
      <c r="J142" s="481"/>
      <c r="K142" s="481"/>
      <c r="L142" s="1235"/>
      <c r="N142" s="474"/>
      <c r="O142" s="474"/>
      <c r="P142" s="474"/>
      <c r="Q142" s="474"/>
      <c r="R142" s="474"/>
      <c r="S142" s="474"/>
      <c r="T142" s="474"/>
      <c r="U142" s="474"/>
    </row>
    <row r="143" spans="1:21" s="477" customFormat="1" ht="18">
      <c r="A143" s="1021" t="str">
        <f t="shared" si="70"/>
        <v>811041438</v>
      </c>
      <c r="B143" s="1207">
        <v>8110</v>
      </c>
      <c r="C143" s="1208">
        <v>4143</v>
      </c>
      <c r="D143" s="1209">
        <v>8</v>
      </c>
      <c r="E143" s="1209"/>
      <c r="F143" s="1209"/>
      <c r="G143" s="1210" t="s">
        <v>1604</v>
      </c>
      <c r="H143" s="1211">
        <f>+H144</f>
        <v>0</v>
      </c>
      <c r="I143" s="1211">
        <f>+I144</f>
        <v>0</v>
      </c>
      <c r="J143" s="1211">
        <f>+J144</f>
        <v>0</v>
      </c>
      <c r="K143" s="1211">
        <f t="shared" ref="K143:L143" si="72">+K144</f>
        <v>0</v>
      </c>
      <c r="L143" s="1212">
        <f t="shared" si="72"/>
        <v>0</v>
      </c>
      <c r="N143" s="474"/>
      <c r="O143" s="474"/>
      <c r="P143" s="474"/>
      <c r="Q143" s="474"/>
      <c r="R143" s="474"/>
      <c r="S143" s="474"/>
      <c r="T143" s="474"/>
      <c r="U143" s="474"/>
    </row>
    <row r="144" spans="1:21" s="477" customFormat="1" ht="18">
      <c r="A144" s="1021" t="str">
        <f t="shared" si="70"/>
        <v>8110414381</v>
      </c>
      <c r="B144" s="1218">
        <v>8110</v>
      </c>
      <c r="C144" s="1219">
        <v>4143</v>
      </c>
      <c r="D144" s="1220">
        <v>8</v>
      </c>
      <c r="E144" s="1220">
        <v>1</v>
      </c>
      <c r="F144" s="1220"/>
      <c r="G144" s="1216" t="s">
        <v>1604</v>
      </c>
      <c r="H144" s="1217">
        <f>SUM(H145)</f>
        <v>0</v>
      </c>
      <c r="I144" s="1217">
        <f>SUM(I145)</f>
        <v>0</v>
      </c>
      <c r="J144" s="1217">
        <f>SUM(J145)</f>
        <v>0</v>
      </c>
      <c r="K144" s="1217">
        <f t="shared" ref="K144:L144" si="73">SUM(K145)</f>
        <v>0</v>
      </c>
      <c r="L144" s="1234">
        <f t="shared" si="73"/>
        <v>0</v>
      </c>
      <c r="N144" s="474"/>
      <c r="O144" s="474"/>
      <c r="P144" s="474"/>
      <c r="Q144" s="474"/>
      <c r="R144" s="474"/>
      <c r="S144" s="474"/>
      <c r="T144" s="474"/>
      <c r="U144" s="474"/>
    </row>
    <row r="145" spans="1:21" s="477" customFormat="1" ht="21" customHeight="1">
      <c r="A145" s="1021" t="str">
        <f t="shared" si="70"/>
        <v>81104143811</v>
      </c>
      <c r="B145" s="478">
        <v>8110</v>
      </c>
      <c r="C145" s="479">
        <v>4143</v>
      </c>
      <c r="D145" s="1168">
        <v>8</v>
      </c>
      <c r="E145" s="1168">
        <v>1</v>
      </c>
      <c r="F145" s="1168">
        <v>1</v>
      </c>
      <c r="G145" s="485" t="s">
        <v>1604</v>
      </c>
      <c r="H145" s="481"/>
      <c r="I145" s="481"/>
      <c r="J145" s="481"/>
      <c r="K145" s="481"/>
      <c r="L145" s="1235"/>
      <c r="N145" s="474"/>
      <c r="O145" s="474"/>
      <c r="P145" s="474"/>
      <c r="Q145" s="474"/>
      <c r="R145" s="474"/>
      <c r="S145" s="474"/>
      <c r="T145" s="474"/>
      <c r="U145" s="474"/>
    </row>
    <row r="146" spans="1:21" s="477" customFormat="1">
      <c r="A146" s="1021" t="str">
        <f t="shared" si="70"/>
        <v>811041439</v>
      </c>
      <c r="B146" s="1207">
        <v>8110</v>
      </c>
      <c r="C146" s="1208">
        <v>4143</v>
      </c>
      <c r="D146" s="1209">
        <v>9</v>
      </c>
      <c r="E146" s="1209"/>
      <c r="F146" s="1209"/>
      <c r="G146" s="1210" t="s">
        <v>1605</v>
      </c>
      <c r="H146" s="1211">
        <f>+H147</f>
        <v>0</v>
      </c>
      <c r="I146" s="1211">
        <f>+I147</f>
        <v>0</v>
      </c>
      <c r="J146" s="1211">
        <f>+J147</f>
        <v>0</v>
      </c>
      <c r="K146" s="1211">
        <f t="shared" ref="K146:L146" si="74">+K147</f>
        <v>0</v>
      </c>
      <c r="L146" s="1212">
        <f t="shared" si="74"/>
        <v>0</v>
      </c>
      <c r="N146" s="474"/>
      <c r="O146" s="474"/>
      <c r="P146" s="474"/>
      <c r="Q146" s="474"/>
      <c r="R146" s="474"/>
      <c r="S146" s="474"/>
      <c r="T146" s="474"/>
      <c r="U146" s="474"/>
    </row>
    <row r="147" spans="1:21" s="477" customFormat="1">
      <c r="A147" s="1021" t="str">
        <f t="shared" si="70"/>
        <v>8110414391</v>
      </c>
      <c r="B147" s="1218">
        <v>8110</v>
      </c>
      <c r="C147" s="1219">
        <v>4143</v>
      </c>
      <c r="D147" s="1220">
        <v>9</v>
      </c>
      <c r="E147" s="1220">
        <v>1</v>
      </c>
      <c r="F147" s="1220"/>
      <c r="G147" s="1216" t="s">
        <v>1605</v>
      </c>
      <c r="H147" s="1217">
        <f>SUM(H148)</f>
        <v>0</v>
      </c>
      <c r="I147" s="1217">
        <f>SUM(I148)</f>
        <v>0</v>
      </c>
      <c r="J147" s="1217">
        <f>SUM(J148)</f>
        <v>0</v>
      </c>
      <c r="K147" s="1217">
        <f t="shared" ref="K147:L147" si="75">SUM(K148)</f>
        <v>0</v>
      </c>
      <c r="L147" s="1234">
        <f t="shared" si="75"/>
        <v>0</v>
      </c>
      <c r="N147" s="474"/>
      <c r="O147" s="474"/>
      <c r="P147" s="474"/>
      <c r="Q147" s="474"/>
      <c r="R147" s="474"/>
      <c r="S147" s="474"/>
      <c r="T147" s="474"/>
      <c r="U147" s="474"/>
    </row>
    <row r="148" spans="1:21" s="477" customFormat="1">
      <c r="A148" s="1021" t="str">
        <f t="shared" si="70"/>
        <v>81104143911</v>
      </c>
      <c r="B148" s="478">
        <v>8110</v>
      </c>
      <c r="C148" s="479">
        <v>4143</v>
      </c>
      <c r="D148" s="1168">
        <v>9</v>
      </c>
      <c r="E148" s="1168">
        <v>1</v>
      </c>
      <c r="F148" s="1168">
        <v>1</v>
      </c>
      <c r="G148" s="480" t="s">
        <v>1605</v>
      </c>
      <c r="H148" s="481"/>
      <c r="I148" s="481"/>
      <c r="J148" s="481"/>
      <c r="K148" s="481"/>
      <c r="L148" s="1235"/>
      <c r="N148" s="474"/>
      <c r="O148" s="474"/>
      <c r="P148" s="474"/>
      <c r="Q148" s="474"/>
      <c r="R148" s="474"/>
      <c r="S148" s="474"/>
      <c r="T148" s="474"/>
      <c r="U148" s="474"/>
    </row>
    <row r="149" spans="1:21" s="477" customFormat="1">
      <c r="A149" s="1021" t="str">
        <f t="shared" si="70"/>
        <v>8110414310</v>
      </c>
      <c r="B149" s="1207">
        <v>8110</v>
      </c>
      <c r="C149" s="1208">
        <v>4143</v>
      </c>
      <c r="D149" s="1209">
        <v>10</v>
      </c>
      <c r="E149" s="1209"/>
      <c r="F149" s="1209"/>
      <c r="G149" s="1210" t="s">
        <v>1606</v>
      </c>
      <c r="H149" s="1211">
        <f>+H150</f>
        <v>0</v>
      </c>
      <c r="I149" s="1211">
        <f>+I150</f>
        <v>0</v>
      </c>
      <c r="J149" s="1211">
        <f>+J150</f>
        <v>0</v>
      </c>
      <c r="K149" s="1211">
        <f t="shared" ref="K149:L149" si="76">+K150</f>
        <v>0</v>
      </c>
      <c r="L149" s="1212">
        <f t="shared" si="76"/>
        <v>0</v>
      </c>
      <c r="N149" s="474"/>
      <c r="O149" s="474"/>
      <c r="P149" s="474"/>
      <c r="Q149" s="474"/>
      <c r="R149" s="474"/>
      <c r="S149" s="474"/>
      <c r="T149" s="474"/>
      <c r="U149" s="474"/>
    </row>
    <row r="150" spans="1:21" s="477" customFormat="1">
      <c r="A150" s="1021" t="str">
        <f t="shared" si="70"/>
        <v>81104143101</v>
      </c>
      <c r="B150" s="1218">
        <v>8110</v>
      </c>
      <c r="C150" s="1219">
        <v>4143</v>
      </c>
      <c r="D150" s="1220">
        <v>10</v>
      </c>
      <c r="E150" s="1220">
        <v>1</v>
      </c>
      <c r="F150" s="1220"/>
      <c r="G150" s="1216" t="s">
        <v>1606</v>
      </c>
      <c r="H150" s="1217">
        <f>SUM(H151)</f>
        <v>0</v>
      </c>
      <c r="I150" s="1217">
        <f>SUM(I151)</f>
        <v>0</v>
      </c>
      <c r="J150" s="1217">
        <f>SUM(J151)</f>
        <v>0</v>
      </c>
      <c r="K150" s="1217">
        <f t="shared" ref="K150:L150" si="77">SUM(K151)</f>
        <v>0</v>
      </c>
      <c r="L150" s="1234">
        <f t="shared" si="77"/>
        <v>0</v>
      </c>
      <c r="N150" s="474"/>
      <c r="O150" s="474"/>
      <c r="P150" s="474"/>
      <c r="Q150" s="474"/>
      <c r="R150" s="474"/>
      <c r="S150" s="474"/>
      <c r="T150" s="474"/>
      <c r="U150" s="474"/>
    </row>
    <row r="151" spans="1:21" s="477" customFormat="1">
      <c r="A151" s="1021" t="str">
        <f t="shared" si="70"/>
        <v>811041431011</v>
      </c>
      <c r="B151" s="478">
        <v>8110</v>
      </c>
      <c r="C151" s="479">
        <v>4143</v>
      </c>
      <c r="D151" s="1168">
        <v>10</v>
      </c>
      <c r="E151" s="1168">
        <v>1</v>
      </c>
      <c r="F151" s="1168">
        <v>1</v>
      </c>
      <c r="G151" s="480" t="s">
        <v>1606</v>
      </c>
      <c r="H151" s="481"/>
      <c r="I151" s="481"/>
      <c r="J151" s="481"/>
      <c r="K151" s="481"/>
      <c r="L151" s="1235"/>
      <c r="N151" s="474"/>
      <c r="O151" s="474"/>
      <c r="P151" s="474"/>
      <c r="Q151" s="474"/>
      <c r="R151" s="474"/>
      <c r="S151" s="474"/>
      <c r="T151" s="474"/>
      <c r="U151" s="474"/>
    </row>
    <row r="152" spans="1:21" s="477" customFormat="1">
      <c r="A152" s="1021" t="str">
        <f t="shared" si="70"/>
        <v>8110414311</v>
      </c>
      <c r="B152" s="1207">
        <v>8110</v>
      </c>
      <c r="C152" s="1208">
        <v>4143</v>
      </c>
      <c r="D152" s="1209">
        <v>11</v>
      </c>
      <c r="E152" s="1209"/>
      <c r="F152" s="1209"/>
      <c r="G152" s="1210" t="s">
        <v>1607</v>
      </c>
      <c r="H152" s="1211">
        <f>+H153</f>
        <v>0</v>
      </c>
      <c r="I152" s="1211">
        <f>+I153</f>
        <v>0</v>
      </c>
      <c r="J152" s="1211">
        <f>+J153</f>
        <v>0</v>
      </c>
      <c r="K152" s="1211">
        <f t="shared" ref="K152:L152" si="78">+K153</f>
        <v>0</v>
      </c>
      <c r="L152" s="1212">
        <f t="shared" si="78"/>
        <v>0</v>
      </c>
      <c r="N152" s="474"/>
      <c r="O152" s="474"/>
      <c r="P152" s="474"/>
      <c r="Q152" s="474"/>
      <c r="R152" s="474"/>
      <c r="S152" s="474"/>
      <c r="T152" s="474"/>
      <c r="U152" s="474"/>
    </row>
    <row r="153" spans="1:21" s="477" customFormat="1">
      <c r="A153" s="1021" t="str">
        <f t="shared" si="70"/>
        <v>81104143111</v>
      </c>
      <c r="B153" s="1218">
        <v>8110</v>
      </c>
      <c r="C153" s="1219">
        <v>4143</v>
      </c>
      <c r="D153" s="1220">
        <v>11</v>
      </c>
      <c r="E153" s="1220">
        <v>1</v>
      </c>
      <c r="F153" s="1220"/>
      <c r="G153" s="1216" t="s">
        <v>1607</v>
      </c>
      <c r="H153" s="1217">
        <f>SUM(H154)</f>
        <v>0</v>
      </c>
      <c r="I153" s="1217">
        <f>SUM(I154)</f>
        <v>0</v>
      </c>
      <c r="J153" s="1217">
        <f>SUM(J154)</f>
        <v>0</v>
      </c>
      <c r="K153" s="1217">
        <f t="shared" ref="K153:L153" si="79">SUM(K154)</f>
        <v>0</v>
      </c>
      <c r="L153" s="1234">
        <f t="shared" si="79"/>
        <v>0</v>
      </c>
      <c r="N153" s="474"/>
      <c r="O153" s="474"/>
      <c r="P153" s="474"/>
      <c r="Q153" s="474"/>
      <c r="R153" s="474"/>
      <c r="S153" s="474"/>
      <c r="T153" s="474"/>
      <c r="U153" s="474"/>
    </row>
    <row r="154" spans="1:21" s="477" customFormat="1">
      <c r="A154" s="1021" t="str">
        <f t="shared" si="70"/>
        <v>811041431111</v>
      </c>
      <c r="B154" s="478">
        <v>8110</v>
      </c>
      <c r="C154" s="479">
        <v>4143</v>
      </c>
      <c r="D154" s="1168">
        <v>11</v>
      </c>
      <c r="E154" s="1168">
        <v>1</v>
      </c>
      <c r="F154" s="1168">
        <v>1</v>
      </c>
      <c r="G154" s="480" t="s">
        <v>1607</v>
      </c>
      <c r="H154" s="481"/>
      <c r="I154" s="481"/>
      <c r="J154" s="481"/>
      <c r="K154" s="481"/>
      <c r="L154" s="1235"/>
      <c r="N154" s="474"/>
      <c r="O154" s="474"/>
      <c r="P154" s="474"/>
      <c r="Q154" s="474"/>
      <c r="R154" s="474"/>
      <c r="S154" s="474"/>
      <c r="T154" s="474"/>
      <c r="U154" s="474"/>
    </row>
    <row r="155" spans="1:21" s="477" customFormat="1" ht="18">
      <c r="A155" s="1021" t="str">
        <f t="shared" si="70"/>
        <v>8110414312</v>
      </c>
      <c r="B155" s="1207">
        <v>8110</v>
      </c>
      <c r="C155" s="1208">
        <v>4143</v>
      </c>
      <c r="D155" s="1209">
        <v>12</v>
      </c>
      <c r="E155" s="1209"/>
      <c r="F155" s="1209"/>
      <c r="G155" s="1210" t="s">
        <v>1608</v>
      </c>
      <c r="H155" s="1211">
        <f>+H156</f>
        <v>0</v>
      </c>
      <c r="I155" s="1211">
        <f>+I156</f>
        <v>0</v>
      </c>
      <c r="J155" s="1211">
        <f>+J156</f>
        <v>0</v>
      </c>
      <c r="K155" s="1211">
        <f t="shared" ref="K155:L155" si="80">+K156</f>
        <v>0</v>
      </c>
      <c r="L155" s="1212">
        <f t="shared" si="80"/>
        <v>0</v>
      </c>
      <c r="N155" s="474"/>
      <c r="O155" s="474"/>
      <c r="P155" s="474"/>
      <c r="Q155" s="474"/>
      <c r="R155" s="474"/>
      <c r="S155" s="474"/>
      <c r="T155" s="474"/>
      <c r="U155" s="474"/>
    </row>
    <row r="156" spans="1:21" s="477" customFormat="1" ht="18">
      <c r="A156" s="1021" t="str">
        <f t="shared" si="70"/>
        <v>81104143121</v>
      </c>
      <c r="B156" s="1218">
        <v>8110</v>
      </c>
      <c r="C156" s="1219">
        <v>4143</v>
      </c>
      <c r="D156" s="1220">
        <v>12</v>
      </c>
      <c r="E156" s="1220">
        <v>1</v>
      </c>
      <c r="F156" s="1220"/>
      <c r="G156" s="1216" t="s">
        <v>1608</v>
      </c>
      <c r="H156" s="1217">
        <f>SUM(H157)</f>
        <v>0</v>
      </c>
      <c r="I156" s="1217">
        <f>SUM(I157)</f>
        <v>0</v>
      </c>
      <c r="J156" s="1217">
        <f>SUM(J157)</f>
        <v>0</v>
      </c>
      <c r="K156" s="1217">
        <f t="shared" ref="K156:L156" si="81">SUM(K157)</f>
        <v>0</v>
      </c>
      <c r="L156" s="1234">
        <f t="shared" si="81"/>
        <v>0</v>
      </c>
      <c r="N156" s="474"/>
      <c r="O156" s="474"/>
      <c r="P156" s="474"/>
      <c r="Q156" s="474"/>
      <c r="R156" s="474"/>
      <c r="S156" s="474"/>
      <c r="T156" s="474"/>
      <c r="U156" s="474"/>
    </row>
    <row r="157" spans="1:21" s="477" customFormat="1" ht="21" customHeight="1">
      <c r="A157" s="1021" t="str">
        <f t="shared" si="70"/>
        <v>811041431211</v>
      </c>
      <c r="B157" s="478">
        <v>8110</v>
      </c>
      <c r="C157" s="479">
        <v>4143</v>
      </c>
      <c r="D157" s="1168">
        <v>12</v>
      </c>
      <c r="E157" s="1168">
        <v>1</v>
      </c>
      <c r="F157" s="1168">
        <v>1</v>
      </c>
      <c r="G157" s="485" t="s">
        <v>1608</v>
      </c>
      <c r="H157" s="481"/>
      <c r="I157" s="481"/>
      <c r="J157" s="481"/>
      <c r="K157" s="481"/>
      <c r="L157" s="1235"/>
      <c r="N157" s="474"/>
      <c r="O157" s="474"/>
      <c r="P157" s="474"/>
      <c r="Q157" s="474"/>
      <c r="R157" s="474"/>
      <c r="S157" s="474"/>
      <c r="T157" s="474"/>
      <c r="U157" s="474"/>
    </row>
    <row r="158" spans="1:21" s="477" customFormat="1">
      <c r="A158" s="1021" t="str">
        <f t="shared" si="70"/>
        <v>81104144</v>
      </c>
      <c r="B158" s="1201">
        <v>8110</v>
      </c>
      <c r="C158" s="1202">
        <v>4144</v>
      </c>
      <c r="D158" s="1203"/>
      <c r="E158" s="1203"/>
      <c r="F158" s="1203"/>
      <c r="G158" s="1204" t="s">
        <v>486</v>
      </c>
      <c r="H158" s="1205">
        <f t="shared" ref="H158:J159" si="82">SUM(H159)</f>
        <v>0</v>
      </c>
      <c r="I158" s="1205">
        <f t="shared" si="82"/>
        <v>0</v>
      </c>
      <c r="J158" s="1205">
        <f t="shared" si="82"/>
        <v>0</v>
      </c>
      <c r="K158" s="1205">
        <f t="shared" ref="K158:L159" si="83">SUM(K159)</f>
        <v>0</v>
      </c>
      <c r="L158" s="1206">
        <f t="shared" si="83"/>
        <v>0</v>
      </c>
      <c r="N158" s="474"/>
      <c r="O158" s="474"/>
      <c r="P158" s="474"/>
      <c r="Q158" s="474"/>
      <c r="R158" s="474"/>
      <c r="S158" s="474"/>
      <c r="T158" s="474"/>
      <c r="U158" s="474"/>
    </row>
    <row r="159" spans="1:21" s="477" customFormat="1">
      <c r="A159" s="1021" t="str">
        <f t="shared" si="70"/>
        <v>811041441</v>
      </c>
      <c r="B159" s="1207">
        <v>8110</v>
      </c>
      <c r="C159" s="1208">
        <v>4144</v>
      </c>
      <c r="D159" s="1209">
        <v>1</v>
      </c>
      <c r="E159" s="1209"/>
      <c r="F159" s="1209"/>
      <c r="G159" s="1210" t="s">
        <v>486</v>
      </c>
      <c r="H159" s="1211">
        <f t="shared" si="82"/>
        <v>0</v>
      </c>
      <c r="I159" s="1211">
        <f t="shared" si="82"/>
        <v>0</v>
      </c>
      <c r="J159" s="1211">
        <f t="shared" si="82"/>
        <v>0</v>
      </c>
      <c r="K159" s="1211">
        <f t="shared" si="83"/>
        <v>0</v>
      </c>
      <c r="L159" s="1212">
        <f t="shared" si="83"/>
        <v>0</v>
      </c>
      <c r="N159" s="474"/>
      <c r="O159" s="474"/>
      <c r="P159" s="474"/>
      <c r="Q159" s="474"/>
      <c r="R159" s="474"/>
      <c r="S159" s="474"/>
      <c r="T159" s="474"/>
      <c r="U159" s="474"/>
    </row>
    <row r="160" spans="1:21" s="477" customFormat="1">
      <c r="A160" s="1021" t="str">
        <f t="shared" si="70"/>
        <v>8110414411</v>
      </c>
      <c r="B160" s="1218">
        <v>8110</v>
      </c>
      <c r="C160" s="1219">
        <v>4144</v>
      </c>
      <c r="D160" s="1220">
        <v>1</v>
      </c>
      <c r="E160" s="1220">
        <v>1</v>
      </c>
      <c r="F160" s="1220"/>
      <c r="G160" s="1216" t="s">
        <v>486</v>
      </c>
      <c r="H160" s="1217">
        <f>SUM(H161:H164)</f>
        <v>0</v>
      </c>
      <c r="I160" s="1217">
        <f>SUM(I161:I164)</f>
        <v>0</v>
      </c>
      <c r="J160" s="1217">
        <f>SUM(J161:J164)</f>
        <v>0</v>
      </c>
      <c r="K160" s="1217">
        <f t="shared" ref="K160:L160" si="84">SUM(K161:K164)</f>
        <v>0</v>
      </c>
      <c r="L160" s="1234">
        <f t="shared" si="84"/>
        <v>0</v>
      </c>
      <c r="N160" s="474"/>
      <c r="O160" s="474"/>
      <c r="P160" s="474"/>
      <c r="Q160" s="474"/>
      <c r="R160" s="474"/>
      <c r="S160" s="474"/>
      <c r="T160" s="474"/>
      <c r="U160" s="474"/>
    </row>
    <row r="161" spans="1:21" s="477" customFormat="1">
      <c r="A161" s="1021" t="str">
        <f t="shared" si="70"/>
        <v>81104144111</v>
      </c>
      <c r="B161" s="478">
        <v>8110</v>
      </c>
      <c r="C161" s="479">
        <v>4144</v>
      </c>
      <c r="D161" s="1168">
        <v>1</v>
      </c>
      <c r="E161" s="1168">
        <v>1</v>
      </c>
      <c r="F161" s="1168">
        <v>1</v>
      </c>
      <c r="G161" s="480" t="s">
        <v>452</v>
      </c>
      <c r="H161" s="482"/>
      <c r="I161" s="482"/>
      <c r="J161" s="482"/>
      <c r="K161" s="482"/>
      <c r="L161" s="1236"/>
      <c r="N161" s="474"/>
      <c r="O161" s="474"/>
      <c r="P161" s="474"/>
      <c r="Q161" s="474"/>
      <c r="R161" s="474"/>
      <c r="S161" s="474"/>
      <c r="T161" s="474"/>
      <c r="U161" s="474"/>
    </row>
    <row r="162" spans="1:21" s="477" customFormat="1">
      <c r="A162" s="1021" t="str">
        <f t="shared" si="70"/>
        <v>81104144112</v>
      </c>
      <c r="B162" s="478">
        <v>8110</v>
      </c>
      <c r="C162" s="479">
        <v>4144</v>
      </c>
      <c r="D162" s="1168">
        <v>1</v>
      </c>
      <c r="E162" s="1168">
        <v>1</v>
      </c>
      <c r="F162" s="1168">
        <v>2</v>
      </c>
      <c r="G162" s="480" t="s">
        <v>453</v>
      </c>
      <c r="H162" s="482"/>
      <c r="I162" s="482"/>
      <c r="J162" s="482"/>
      <c r="K162" s="482"/>
      <c r="L162" s="1236"/>
      <c r="N162" s="474"/>
      <c r="O162" s="474"/>
      <c r="P162" s="474"/>
      <c r="Q162" s="474"/>
      <c r="R162" s="474"/>
      <c r="S162" s="474"/>
      <c r="T162" s="474"/>
      <c r="U162" s="474"/>
    </row>
    <row r="163" spans="1:21" s="477" customFormat="1">
      <c r="A163" s="1021" t="str">
        <f t="shared" si="70"/>
        <v>81104144113</v>
      </c>
      <c r="B163" s="478">
        <v>8110</v>
      </c>
      <c r="C163" s="479">
        <v>4144</v>
      </c>
      <c r="D163" s="1168">
        <v>1</v>
      </c>
      <c r="E163" s="1168">
        <v>1</v>
      </c>
      <c r="F163" s="1168">
        <v>3</v>
      </c>
      <c r="G163" s="480" t="s">
        <v>454</v>
      </c>
      <c r="H163" s="482"/>
      <c r="I163" s="482"/>
      <c r="J163" s="482"/>
      <c r="K163" s="482"/>
      <c r="L163" s="1236"/>
      <c r="N163" s="474"/>
      <c r="O163" s="474"/>
      <c r="P163" s="474"/>
      <c r="Q163" s="474"/>
      <c r="R163" s="474"/>
      <c r="S163" s="474"/>
      <c r="T163" s="474"/>
      <c r="U163" s="474"/>
    </row>
    <row r="164" spans="1:21" s="477" customFormat="1">
      <c r="A164" s="1021" t="str">
        <f t="shared" si="70"/>
        <v>81104144114</v>
      </c>
      <c r="B164" s="478">
        <v>8110</v>
      </c>
      <c r="C164" s="479">
        <v>4144</v>
      </c>
      <c r="D164" s="1168">
        <v>1</v>
      </c>
      <c r="E164" s="1168">
        <v>1</v>
      </c>
      <c r="F164" s="1168">
        <v>4</v>
      </c>
      <c r="G164" s="480" t="s">
        <v>455</v>
      </c>
      <c r="H164" s="482"/>
      <c r="I164" s="482"/>
      <c r="J164" s="482"/>
      <c r="K164" s="482"/>
      <c r="L164" s="1236"/>
      <c r="N164" s="474"/>
      <c r="O164" s="474"/>
      <c r="P164" s="474"/>
      <c r="Q164" s="474"/>
      <c r="R164" s="474"/>
      <c r="S164" s="474"/>
      <c r="T164" s="474"/>
      <c r="U164" s="474"/>
    </row>
    <row r="165" spans="1:21" s="477" customFormat="1" ht="27">
      <c r="A165" s="1021" t="str">
        <f t="shared" si="70"/>
        <v>81104145</v>
      </c>
      <c r="B165" s="1201">
        <v>8110</v>
      </c>
      <c r="C165" s="1202">
        <v>4145</v>
      </c>
      <c r="D165" s="1203"/>
      <c r="E165" s="1203"/>
      <c r="F165" s="1203"/>
      <c r="G165" s="1204" t="s">
        <v>1609</v>
      </c>
      <c r="H165" s="1205">
        <f t="shared" ref="H165:J166" si="85">+H166</f>
        <v>0</v>
      </c>
      <c r="I165" s="1205">
        <f t="shared" si="85"/>
        <v>0</v>
      </c>
      <c r="J165" s="1205">
        <f t="shared" si="85"/>
        <v>0</v>
      </c>
      <c r="K165" s="1205">
        <f t="shared" ref="K165:L166" si="86">+K166</f>
        <v>0</v>
      </c>
      <c r="L165" s="1206">
        <f t="shared" si="86"/>
        <v>0</v>
      </c>
      <c r="N165" s="474"/>
      <c r="O165" s="474"/>
      <c r="P165" s="474"/>
      <c r="Q165" s="474"/>
      <c r="R165" s="474"/>
      <c r="S165" s="474"/>
      <c r="T165" s="474"/>
      <c r="U165" s="474"/>
    </row>
    <row r="166" spans="1:21" s="477" customFormat="1" ht="27">
      <c r="A166" s="1021" t="str">
        <f t="shared" si="70"/>
        <v>811041451</v>
      </c>
      <c r="B166" s="1207">
        <v>8110</v>
      </c>
      <c r="C166" s="1208">
        <v>4145</v>
      </c>
      <c r="D166" s="1209">
        <v>1</v>
      </c>
      <c r="E166" s="1209"/>
      <c r="F166" s="1209"/>
      <c r="G166" s="1210" t="s">
        <v>1609</v>
      </c>
      <c r="H166" s="1211">
        <f t="shared" si="85"/>
        <v>0</v>
      </c>
      <c r="I166" s="1211">
        <f t="shared" si="85"/>
        <v>0</v>
      </c>
      <c r="J166" s="1211">
        <f t="shared" si="85"/>
        <v>0</v>
      </c>
      <c r="K166" s="1211">
        <f t="shared" si="86"/>
        <v>0</v>
      </c>
      <c r="L166" s="1212">
        <f t="shared" si="86"/>
        <v>0</v>
      </c>
      <c r="N166" s="474"/>
      <c r="O166" s="474"/>
      <c r="P166" s="474"/>
      <c r="Q166" s="474"/>
      <c r="R166" s="474"/>
      <c r="S166" s="474"/>
      <c r="T166" s="474"/>
      <c r="U166" s="474"/>
    </row>
    <row r="167" spans="1:21" s="477" customFormat="1" ht="18">
      <c r="A167" s="1021" t="str">
        <f t="shared" si="70"/>
        <v>8110414511</v>
      </c>
      <c r="B167" s="1218">
        <v>8110</v>
      </c>
      <c r="C167" s="1219">
        <v>4145</v>
      </c>
      <c r="D167" s="1220">
        <v>1</v>
      </c>
      <c r="E167" s="1220">
        <v>1</v>
      </c>
      <c r="F167" s="1220"/>
      <c r="G167" s="1216" t="s">
        <v>1609</v>
      </c>
      <c r="H167" s="1217">
        <f>SUM(H168)</f>
        <v>0</v>
      </c>
      <c r="I167" s="1217">
        <f>SUM(I168)</f>
        <v>0</v>
      </c>
      <c r="J167" s="1217">
        <f>SUM(J168)</f>
        <v>0</v>
      </c>
      <c r="K167" s="1217">
        <f t="shared" ref="K167:L167" si="87">SUM(K168)</f>
        <v>0</v>
      </c>
      <c r="L167" s="1234">
        <f t="shared" si="87"/>
        <v>0</v>
      </c>
      <c r="N167" s="474"/>
      <c r="O167" s="474"/>
      <c r="P167" s="474"/>
      <c r="Q167" s="474"/>
      <c r="R167" s="474"/>
      <c r="S167" s="474"/>
      <c r="T167" s="474"/>
      <c r="U167" s="474"/>
    </row>
    <row r="168" spans="1:21" s="477" customFormat="1" ht="21" customHeight="1">
      <c r="A168" s="1021" t="str">
        <f t="shared" si="70"/>
        <v>81104145111</v>
      </c>
      <c r="B168" s="478">
        <v>8110</v>
      </c>
      <c r="C168" s="479">
        <v>4145</v>
      </c>
      <c r="D168" s="1168">
        <v>1</v>
      </c>
      <c r="E168" s="1168">
        <v>1</v>
      </c>
      <c r="F168" s="1168">
        <v>1</v>
      </c>
      <c r="G168" s="480" t="s">
        <v>1609</v>
      </c>
      <c r="H168" s="482"/>
      <c r="I168" s="482"/>
      <c r="J168" s="482"/>
      <c r="K168" s="482"/>
      <c r="L168" s="1236"/>
      <c r="N168" s="474"/>
      <c r="O168" s="474"/>
      <c r="P168" s="474"/>
      <c r="Q168" s="474"/>
      <c r="R168" s="474"/>
      <c r="S168" s="474"/>
      <c r="T168" s="474"/>
      <c r="U168" s="474"/>
    </row>
    <row r="169" spans="1:21" s="477" customFormat="1">
      <c r="A169" s="1021" t="str">
        <f t="shared" si="70"/>
        <v>81104149</v>
      </c>
      <c r="B169" s="1201">
        <v>8110</v>
      </c>
      <c r="C169" s="1202">
        <v>4149</v>
      </c>
      <c r="D169" s="1203"/>
      <c r="E169" s="1203"/>
      <c r="F169" s="1203"/>
      <c r="G169" s="1204" t="s">
        <v>487</v>
      </c>
      <c r="H169" s="1205">
        <f t="shared" ref="H169:J170" si="88">SUM(H170)</f>
        <v>0</v>
      </c>
      <c r="I169" s="1205">
        <f t="shared" si="88"/>
        <v>0</v>
      </c>
      <c r="J169" s="1205">
        <f t="shared" si="88"/>
        <v>0</v>
      </c>
      <c r="K169" s="1205">
        <f t="shared" ref="K169:L170" si="89">SUM(K170)</f>
        <v>0</v>
      </c>
      <c r="L169" s="1206">
        <f t="shared" si="89"/>
        <v>0</v>
      </c>
      <c r="N169" s="474"/>
      <c r="O169" s="474"/>
      <c r="P169" s="474"/>
      <c r="Q169" s="474"/>
      <c r="R169" s="474"/>
      <c r="S169" s="474"/>
      <c r="T169" s="474"/>
      <c r="U169" s="474"/>
    </row>
    <row r="170" spans="1:21" s="477" customFormat="1">
      <c r="A170" s="1021" t="str">
        <f t="shared" si="70"/>
        <v>811041491</v>
      </c>
      <c r="B170" s="1207">
        <v>8110</v>
      </c>
      <c r="C170" s="1208">
        <v>4149</v>
      </c>
      <c r="D170" s="1209">
        <v>1</v>
      </c>
      <c r="E170" s="1209"/>
      <c r="F170" s="1209"/>
      <c r="G170" s="1210" t="s">
        <v>487</v>
      </c>
      <c r="H170" s="1211">
        <f t="shared" si="88"/>
        <v>0</v>
      </c>
      <c r="I170" s="1211">
        <f t="shared" si="88"/>
        <v>0</v>
      </c>
      <c r="J170" s="1211">
        <f t="shared" si="88"/>
        <v>0</v>
      </c>
      <c r="K170" s="1211">
        <f t="shared" si="89"/>
        <v>0</v>
      </c>
      <c r="L170" s="1212">
        <f t="shared" si="89"/>
        <v>0</v>
      </c>
      <c r="N170" s="474"/>
      <c r="O170" s="474"/>
      <c r="P170" s="474"/>
      <c r="Q170" s="474"/>
      <c r="R170" s="474"/>
      <c r="S170" s="474"/>
      <c r="T170" s="474"/>
      <c r="U170" s="474"/>
    </row>
    <row r="171" spans="1:21" s="477" customFormat="1">
      <c r="A171" s="1021" t="str">
        <f t="shared" si="70"/>
        <v>8110414911</v>
      </c>
      <c r="B171" s="1218">
        <v>8110</v>
      </c>
      <c r="C171" s="1219">
        <v>4149</v>
      </c>
      <c r="D171" s="1220">
        <v>1</v>
      </c>
      <c r="E171" s="1220">
        <v>1</v>
      </c>
      <c r="F171" s="1220"/>
      <c r="G171" s="1216" t="s">
        <v>487</v>
      </c>
      <c r="H171" s="1217">
        <f>H172</f>
        <v>0</v>
      </c>
      <c r="I171" s="1217">
        <f>I172</f>
        <v>0</v>
      </c>
      <c r="J171" s="1217">
        <f>J172</f>
        <v>0</v>
      </c>
      <c r="K171" s="1217">
        <f t="shared" ref="K171:L171" si="90">K172</f>
        <v>0</v>
      </c>
      <c r="L171" s="1234">
        <f t="shared" si="90"/>
        <v>0</v>
      </c>
      <c r="N171" s="474"/>
      <c r="O171" s="474"/>
      <c r="P171" s="474"/>
      <c r="Q171" s="474"/>
      <c r="R171" s="474"/>
      <c r="S171" s="474"/>
      <c r="T171" s="474"/>
      <c r="U171" s="474"/>
    </row>
    <row r="172" spans="1:21" s="477" customFormat="1">
      <c r="A172" s="1021" t="str">
        <f t="shared" si="70"/>
        <v>81104149111</v>
      </c>
      <c r="B172" s="478">
        <v>8110</v>
      </c>
      <c r="C172" s="479">
        <v>4149</v>
      </c>
      <c r="D172" s="1168">
        <v>1</v>
      </c>
      <c r="E172" s="1168">
        <v>1</v>
      </c>
      <c r="F172" s="1168">
        <v>1</v>
      </c>
      <c r="G172" s="480" t="s">
        <v>487</v>
      </c>
      <c r="H172" s="481"/>
      <c r="I172" s="481"/>
      <c r="J172" s="481"/>
      <c r="K172" s="481"/>
      <c r="L172" s="1235"/>
      <c r="N172" s="474"/>
      <c r="O172" s="474"/>
      <c r="P172" s="474"/>
      <c r="Q172" s="474"/>
      <c r="R172" s="474"/>
      <c r="S172" s="474"/>
      <c r="T172" s="474"/>
      <c r="U172" s="474"/>
    </row>
    <row r="173" spans="1:21" s="477" customFormat="1">
      <c r="A173" s="1021" t="str">
        <f t="shared" si="70"/>
        <v>Subtotal (7)</v>
      </c>
      <c r="B173" s="1247" t="s">
        <v>2112</v>
      </c>
      <c r="C173" s="483"/>
      <c r="D173" s="1175"/>
      <c r="E173" s="1175"/>
      <c r="F173" s="1175"/>
      <c r="G173" s="480"/>
      <c r="H173" s="475">
        <f>+H169+H158+H103+H165+H98</f>
        <v>0</v>
      </c>
      <c r="I173" s="475">
        <f>+I169+I158+I103+I165+I98</f>
        <v>0</v>
      </c>
      <c r="J173" s="475">
        <f>+J169+J158+J103+J165+J98</f>
        <v>0</v>
      </c>
      <c r="K173" s="475">
        <f t="shared" ref="K173:L173" si="91">+K169+K158+K103+K165+K98</f>
        <v>0</v>
      </c>
      <c r="L173" s="476">
        <f t="shared" si="91"/>
        <v>0</v>
      </c>
      <c r="N173" s="474"/>
      <c r="O173" s="474"/>
      <c r="P173" s="474"/>
      <c r="Q173" s="474"/>
      <c r="R173" s="474"/>
      <c r="S173" s="474"/>
      <c r="T173" s="474"/>
      <c r="U173" s="474"/>
    </row>
    <row r="174" spans="1:21" s="477" customFormat="1">
      <c r="A174" s="1021" t="str">
        <f t="shared" si="70"/>
        <v>81104150</v>
      </c>
      <c r="B174" s="1177">
        <v>8110</v>
      </c>
      <c r="C174" s="1178">
        <v>4150</v>
      </c>
      <c r="D174" s="1179"/>
      <c r="E174" s="1179"/>
      <c r="F174" s="1179"/>
      <c r="G174" s="1180" t="s">
        <v>1610</v>
      </c>
      <c r="H174" s="1181">
        <f>+H175+H190</f>
        <v>0</v>
      </c>
      <c r="I174" s="1181">
        <f>+I175+I190</f>
        <v>0</v>
      </c>
      <c r="J174" s="1181">
        <f>+J175+J190</f>
        <v>0</v>
      </c>
      <c r="K174" s="1181">
        <f t="shared" ref="K174:L174" si="92">+K175+K190</f>
        <v>0</v>
      </c>
      <c r="L174" s="1182">
        <f t="shared" si="92"/>
        <v>0</v>
      </c>
      <c r="N174" s="474"/>
      <c r="O174" s="474"/>
      <c r="P174" s="474"/>
      <c r="Q174" s="474"/>
      <c r="R174" s="474"/>
      <c r="S174" s="474"/>
      <c r="T174" s="474"/>
      <c r="U174" s="474"/>
    </row>
    <row r="175" spans="1:21" s="477" customFormat="1">
      <c r="A175" s="1021" t="str">
        <f t="shared" si="70"/>
        <v>81104151</v>
      </c>
      <c r="B175" s="1201">
        <v>8110</v>
      </c>
      <c r="C175" s="1202">
        <v>4151</v>
      </c>
      <c r="D175" s="1203"/>
      <c r="E175" s="1203"/>
      <c r="F175" s="1203"/>
      <c r="G175" s="1204" t="s">
        <v>1611</v>
      </c>
      <c r="H175" s="1205">
        <f>SUM(H176)</f>
        <v>0</v>
      </c>
      <c r="I175" s="1205">
        <f>SUM(I176)</f>
        <v>0</v>
      </c>
      <c r="J175" s="1205">
        <f>SUM(J176)</f>
        <v>0</v>
      </c>
      <c r="K175" s="1205">
        <f t="shared" ref="K175:L175" si="93">SUM(K176)</f>
        <v>0</v>
      </c>
      <c r="L175" s="1206">
        <f t="shared" si="93"/>
        <v>0</v>
      </c>
      <c r="N175" s="474"/>
      <c r="O175" s="474"/>
      <c r="P175" s="474"/>
      <c r="Q175" s="474"/>
      <c r="R175" s="474"/>
      <c r="S175" s="474"/>
      <c r="T175" s="474"/>
      <c r="U175" s="474"/>
    </row>
    <row r="176" spans="1:21" s="477" customFormat="1">
      <c r="A176" s="1021" t="str">
        <f t="shared" si="70"/>
        <v>811041511</v>
      </c>
      <c r="B176" s="1207">
        <v>8110</v>
      </c>
      <c r="C176" s="1208">
        <v>4151</v>
      </c>
      <c r="D176" s="1209">
        <v>1</v>
      </c>
      <c r="E176" s="1209"/>
      <c r="F176" s="1209"/>
      <c r="G176" s="1210" t="s">
        <v>1611</v>
      </c>
      <c r="H176" s="1211">
        <f>H177+H181</f>
        <v>0</v>
      </c>
      <c r="I176" s="1211">
        <f>I177+I181</f>
        <v>0</v>
      </c>
      <c r="J176" s="1211">
        <f>J177+J181</f>
        <v>0</v>
      </c>
      <c r="K176" s="1211">
        <f t="shared" ref="K176:L176" si="94">K177+K181</f>
        <v>0</v>
      </c>
      <c r="L176" s="1212">
        <f t="shared" si="94"/>
        <v>0</v>
      </c>
      <c r="N176" s="474"/>
      <c r="O176" s="474"/>
      <c r="P176" s="474"/>
      <c r="Q176" s="474"/>
      <c r="R176" s="474"/>
      <c r="S176" s="474"/>
      <c r="T176" s="474"/>
      <c r="U176" s="474"/>
    </row>
    <row r="177" spans="1:21" s="477" customFormat="1" ht="18">
      <c r="A177" s="1021" t="str">
        <f t="shared" si="70"/>
        <v>8110415111</v>
      </c>
      <c r="B177" s="1218">
        <v>8110</v>
      </c>
      <c r="C177" s="1219">
        <v>4151</v>
      </c>
      <c r="D177" s="1220">
        <v>1</v>
      </c>
      <c r="E177" s="1220">
        <v>1</v>
      </c>
      <c r="F177" s="1220"/>
      <c r="G177" s="1216" t="s">
        <v>488</v>
      </c>
      <c r="H177" s="1217">
        <f>SUM(H178:H180)</f>
        <v>0</v>
      </c>
      <c r="I177" s="1217">
        <f>SUM(I178:I180)</f>
        <v>0</v>
      </c>
      <c r="J177" s="1217">
        <f>SUM(J178:J180)</f>
        <v>0</v>
      </c>
      <c r="K177" s="1217">
        <f t="shared" ref="K177:L177" si="95">SUM(K178:K180)</f>
        <v>0</v>
      </c>
      <c r="L177" s="1234">
        <f t="shared" si="95"/>
        <v>0</v>
      </c>
      <c r="N177" s="474"/>
      <c r="O177" s="474"/>
      <c r="P177" s="474"/>
      <c r="Q177" s="474"/>
      <c r="R177" s="474"/>
      <c r="S177" s="474"/>
      <c r="T177" s="474"/>
      <c r="U177" s="474"/>
    </row>
    <row r="178" spans="1:21" s="477" customFormat="1">
      <c r="A178" s="1021" t="str">
        <f t="shared" si="70"/>
        <v>81104151111</v>
      </c>
      <c r="B178" s="478">
        <v>8110</v>
      </c>
      <c r="C178" s="479">
        <v>4151</v>
      </c>
      <c r="D178" s="1168">
        <v>1</v>
      </c>
      <c r="E178" s="1168">
        <v>1</v>
      </c>
      <c r="F178" s="1168">
        <v>1</v>
      </c>
      <c r="G178" s="480" t="s">
        <v>489</v>
      </c>
      <c r="H178" s="481"/>
      <c r="I178" s="481"/>
      <c r="J178" s="481"/>
      <c r="K178" s="481"/>
      <c r="L178" s="1235"/>
      <c r="N178" s="474"/>
      <c r="O178" s="474"/>
      <c r="P178" s="474"/>
      <c r="Q178" s="474"/>
      <c r="R178" s="474"/>
      <c r="S178" s="474"/>
      <c r="T178" s="474"/>
      <c r="U178" s="474"/>
    </row>
    <row r="179" spans="1:21" s="477" customFormat="1">
      <c r="A179" s="1021" t="str">
        <f t="shared" si="70"/>
        <v>81104151112</v>
      </c>
      <c r="B179" s="478">
        <v>8110</v>
      </c>
      <c r="C179" s="479">
        <v>4151</v>
      </c>
      <c r="D179" s="1168">
        <v>1</v>
      </c>
      <c r="E179" s="1168">
        <v>1</v>
      </c>
      <c r="F179" s="1168">
        <v>2</v>
      </c>
      <c r="G179" s="480" t="s">
        <v>490</v>
      </c>
      <c r="H179" s="481"/>
      <c r="I179" s="481"/>
      <c r="J179" s="481"/>
      <c r="K179" s="481"/>
      <c r="L179" s="1235"/>
      <c r="N179" s="474"/>
      <c r="O179" s="474"/>
      <c r="P179" s="474"/>
      <c r="Q179" s="474"/>
      <c r="R179" s="474"/>
      <c r="S179" s="474"/>
      <c r="T179" s="474"/>
      <c r="U179" s="474"/>
    </row>
    <row r="180" spans="1:21" s="477" customFormat="1">
      <c r="A180" s="1021" t="str">
        <f t="shared" si="70"/>
        <v>81104151113</v>
      </c>
      <c r="B180" s="478">
        <v>8110</v>
      </c>
      <c r="C180" s="479">
        <v>4151</v>
      </c>
      <c r="D180" s="1168">
        <v>1</v>
      </c>
      <c r="E180" s="1168">
        <v>1</v>
      </c>
      <c r="F180" s="1168">
        <v>3</v>
      </c>
      <c r="G180" s="480" t="s">
        <v>491</v>
      </c>
      <c r="H180" s="481"/>
      <c r="I180" s="481"/>
      <c r="J180" s="481"/>
      <c r="K180" s="481"/>
      <c r="L180" s="1235"/>
      <c r="N180" s="474"/>
      <c r="O180" s="474"/>
      <c r="P180" s="474"/>
      <c r="Q180" s="474"/>
      <c r="R180" s="474"/>
      <c r="S180" s="474"/>
      <c r="T180" s="474"/>
      <c r="U180" s="474"/>
    </row>
    <row r="181" spans="1:21" s="477" customFormat="1">
      <c r="A181" s="1021" t="str">
        <f t="shared" si="70"/>
        <v>8110415112</v>
      </c>
      <c r="B181" s="1218">
        <v>8110</v>
      </c>
      <c r="C181" s="1219">
        <v>4151</v>
      </c>
      <c r="D181" s="1220">
        <v>1</v>
      </c>
      <c r="E181" s="1220">
        <v>2</v>
      </c>
      <c r="F181" s="1220"/>
      <c r="G181" s="1216" t="s">
        <v>1612</v>
      </c>
      <c r="H181" s="1217">
        <f>SUM(H182:H189)</f>
        <v>0</v>
      </c>
      <c r="I181" s="1217">
        <f>SUM(I182:I189)</f>
        <v>0</v>
      </c>
      <c r="J181" s="1217">
        <f>SUM(J182:J189)</f>
        <v>0</v>
      </c>
      <c r="K181" s="1217">
        <f t="shared" ref="K181:L181" si="96">SUM(K182:K189)</f>
        <v>0</v>
      </c>
      <c r="L181" s="1234">
        <f t="shared" si="96"/>
        <v>0</v>
      </c>
      <c r="N181" s="474"/>
      <c r="O181" s="474"/>
      <c r="P181" s="474"/>
      <c r="Q181" s="474"/>
      <c r="R181" s="474"/>
      <c r="S181" s="474"/>
      <c r="T181" s="474"/>
      <c r="U181" s="474"/>
    </row>
    <row r="182" spans="1:21" s="477" customFormat="1">
      <c r="A182" s="1021" t="str">
        <f t="shared" si="70"/>
        <v>81104151121</v>
      </c>
      <c r="B182" s="478">
        <v>8110</v>
      </c>
      <c r="C182" s="479">
        <v>4151</v>
      </c>
      <c r="D182" s="1168">
        <v>1</v>
      </c>
      <c r="E182" s="1168">
        <v>2</v>
      </c>
      <c r="F182" s="1168">
        <v>1</v>
      </c>
      <c r="G182" s="480" t="s">
        <v>573</v>
      </c>
      <c r="H182" s="481"/>
      <c r="I182" s="481"/>
      <c r="J182" s="481"/>
      <c r="K182" s="481"/>
      <c r="L182" s="1235"/>
      <c r="N182" s="474"/>
      <c r="O182" s="474"/>
      <c r="P182" s="474"/>
      <c r="Q182" s="474"/>
      <c r="R182" s="474"/>
      <c r="S182" s="474"/>
      <c r="T182" s="474"/>
      <c r="U182" s="474"/>
    </row>
    <row r="183" spans="1:21" s="477" customFormat="1">
      <c r="A183" s="1021" t="str">
        <f t="shared" si="70"/>
        <v>81104151122</v>
      </c>
      <c r="B183" s="478">
        <v>8110</v>
      </c>
      <c r="C183" s="479">
        <v>4151</v>
      </c>
      <c r="D183" s="1168">
        <v>1</v>
      </c>
      <c r="E183" s="1168">
        <v>2</v>
      </c>
      <c r="F183" s="1168">
        <v>2</v>
      </c>
      <c r="G183" s="480" t="s">
        <v>1613</v>
      </c>
      <c r="H183" s="481"/>
      <c r="I183" s="481"/>
      <c r="J183" s="481"/>
      <c r="K183" s="481"/>
      <c r="L183" s="1235"/>
      <c r="N183" s="474"/>
      <c r="O183" s="474"/>
      <c r="P183" s="474"/>
      <c r="Q183" s="474"/>
      <c r="R183" s="474"/>
      <c r="S183" s="474"/>
      <c r="T183" s="474"/>
      <c r="U183" s="474"/>
    </row>
    <row r="184" spans="1:21" s="477" customFormat="1">
      <c r="A184" s="1021" t="str">
        <f t="shared" si="70"/>
        <v>81104151123</v>
      </c>
      <c r="B184" s="478">
        <v>8110</v>
      </c>
      <c r="C184" s="479">
        <v>4151</v>
      </c>
      <c r="D184" s="1168">
        <v>1</v>
      </c>
      <c r="E184" s="1168">
        <v>2</v>
      </c>
      <c r="F184" s="1168">
        <v>3</v>
      </c>
      <c r="G184" s="480" t="s">
        <v>574</v>
      </c>
      <c r="H184" s="481"/>
      <c r="I184" s="481"/>
      <c r="J184" s="481"/>
      <c r="K184" s="481"/>
      <c r="L184" s="1235"/>
      <c r="N184" s="474"/>
      <c r="O184" s="474"/>
      <c r="P184" s="474"/>
      <c r="Q184" s="474"/>
      <c r="R184" s="474"/>
      <c r="S184" s="474"/>
      <c r="T184" s="474"/>
      <c r="U184" s="474"/>
    </row>
    <row r="185" spans="1:21" s="477" customFormat="1">
      <c r="A185" s="1021" t="str">
        <f t="shared" si="70"/>
        <v>81104151124</v>
      </c>
      <c r="B185" s="478">
        <v>8110</v>
      </c>
      <c r="C185" s="479">
        <v>4151</v>
      </c>
      <c r="D185" s="1168">
        <v>1</v>
      </c>
      <c r="E185" s="1168">
        <v>2</v>
      </c>
      <c r="F185" s="1168">
        <v>4</v>
      </c>
      <c r="G185" s="480" t="s">
        <v>575</v>
      </c>
      <c r="H185" s="481"/>
      <c r="I185" s="481"/>
      <c r="J185" s="481"/>
      <c r="K185" s="481"/>
      <c r="L185" s="1235"/>
      <c r="N185" s="474"/>
      <c r="O185" s="474"/>
      <c r="P185" s="474"/>
      <c r="Q185" s="474"/>
      <c r="R185" s="474"/>
      <c r="S185" s="474"/>
      <c r="T185" s="474"/>
      <c r="U185" s="474"/>
    </row>
    <row r="186" spans="1:21" s="477" customFormat="1">
      <c r="A186" s="1021" t="str">
        <f t="shared" si="70"/>
        <v>81104151125</v>
      </c>
      <c r="B186" s="478">
        <v>8110</v>
      </c>
      <c r="C186" s="479">
        <v>4151</v>
      </c>
      <c r="D186" s="1168">
        <v>1</v>
      </c>
      <c r="E186" s="1168">
        <v>2</v>
      </c>
      <c r="F186" s="1168">
        <v>5</v>
      </c>
      <c r="G186" s="480" t="s">
        <v>576</v>
      </c>
      <c r="H186" s="481"/>
      <c r="I186" s="481"/>
      <c r="J186" s="481"/>
      <c r="K186" s="481"/>
      <c r="L186" s="1235"/>
      <c r="N186" s="474"/>
      <c r="O186" s="474"/>
      <c r="P186" s="474"/>
      <c r="Q186" s="474"/>
      <c r="R186" s="474"/>
      <c r="S186" s="474"/>
      <c r="T186" s="474"/>
      <c r="U186" s="474"/>
    </row>
    <row r="187" spans="1:21" s="477" customFormat="1">
      <c r="A187" s="1021" t="str">
        <f t="shared" si="70"/>
        <v>81104151126</v>
      </c>
      <c r="B187" s="478">
        <v>8110</v>
      </c>
      <c r="C187" s="479">
        <v>4151</v>
      </c>
      <c r="D187" s="1168">
        <v>1</v>
      </c>
      <c r="E187" s="1168">
        <v>2</v>
      </c>
      <c r="F187" s="1168">
        <v>6</v>
      </c>
      <c r="G187" s="480" t="s">
        <v>577</v>
      </c>
      <c r="H187" s="481"/>
      <c r="I187" s="481"/>
      <c r="J187" s="481"/>
      <c r="K187" s="481"/>
      <c r="L187" s="1235"/>
      <c r="N187" s="474"/>
      <c r="O187" s="474"/>
      <c r="P187" s="474"/>
      <c r="Q187" s="474"/>
      <c r="R187" s="474"/>
      <c r="S187" s="474"/>
      <c r="T187" s="474"/>
      <c r="U187" s="474"/>
    </row>
    <row r="188" spans="1:21" s="477" customFormat="1" ht="27">
      <c r="A188" s="1021" t="str">
        <f t="shared" si="70"/>
        <v>81104151127</v>
      </c>
      <c r="B188" s="478">
        <v>8110</v>
      </c>
      <c r="C188" s="479">
        <v>4151</v>
      </c>
      <c r="D188" s="1168">
        <v>1</v>
      </c>
      <c r="E188" s="1168">
        <v>2</v>
      </c>
      <c r="F188" s="1168">
        <v>7</v>
      </c>
      <c r="G188" s="480" t="s">
        <v>1614</v>
      </c>
      <c r="H188" s="481"/>
      <c r="I188" s="481"/>
      <c r="J188" s="481"/>
      <c r="K188" s="481"/>
      <c r="L188" s="1235"/>
      <c r="N188" s="474"/>
      <c r="O188" s="474"/>
      <c r="P188" s="474"/>
      <c r="Q188" s="474"/>
      <c r="R188" s="474"/>
      <c r="S188" s="474"/>
      <c r="T188" s="474"/>
      <c r="U188" s="474"/>
    </row>
    <row r="189" spans="1:21" s="477" customFormat="1" ht="27">
      <c r="A189" s="1021" t="str">
        <f t="shared" si="70"/>
        <v>81104151128</v>
      </c>
      <c r="B189" s="478">
        <v>8110</v>
      </c>
      <c r="C189" s="479">
        <v>4151</v>
      </c>
      <c r="D189" s="1168">
        <v>1</v>
      </c>
      <c r="E189" s="1168">
        <v>2</v>
      </c>
      <c r="F189" s="1168">
        <v>8</v>
      </c>
      <c r="G189" s="480" t="s">
        <v>1888</v>
      </c>
      <c r="H189" s="481"/>
      <c r="I189" s="481"/>
      <c r="J189" s="481"/>
      <c r="K189" s="481"/>
      <c r="L189" s="1235"/>
      <c r="N189" s="474"/>
      <c r="O189" s="474"/>
      <c r="P189" s="474"/>
      <c r="Q189" s="474"/>
      <c r="R189" s="474"/>
      <c r="S189" s="474"/>
      <c r="T189" s="474"/>
      <c r="U189" s="474"/>
    </row>
    <row r="190" spans="1:21" s="477" customFormat="1" ht="27">
      <c r="A190" s="1021" t="str">
        <f t="shared" si="70"/>
        <v>81104154</v>
      </c>
      <c r="B190" s="1201">
        <v>8110</v>
      </c>
      <c r="C190" s="1202">
        <v>4154</v>
      </c>
      <c r="D190" s="1203"/>
      <c r="E190" s="1203"/>
      <c r="F190" s="1203"/>
      <c r="G190" s="1204" t="s">
        <v>1615</v>
      </c>
      <c r="H190" s="1205">
        <f>+H191</f>
        <v>0</v>
      </c>
      <c r="I190" s="1205">
        <f>+I191</f>
        <v>0</v>
      </c>
      <c r="J190" s="1205">
        <f>+J191</f>
        <v>0</v>
      </c>
      <c r="K190" s="1205">
        <f t="shared" ref="K190:L190" si="97">+K191</f>
        <v>0</v>
      </c>
      <c r="L190" s="1206">
        <f t="shared" si="97"/>
        <v>0</v>
      </c>
      <c r="N190" s="474"/>
      <c r="O190" s="474"/>
      <c r="P190" s="474"/>
      <c r="Q190" s="474"/>
      <c r="R190" s="474"/>
      <c r="S190" s="474"/>
      <c r="T190" s="474"/>
      <c r="U190" s="474"/>
    </row>
    <row r="191" spans="1:21" s="477" customFormat="1" ht="27">
      <c r="A191" s="1021" t="str">
        <f t="shared" si="70"/>
        <v>811041541</v>
      </c>
      <c r="B191" s="1207">
        <v>8110</v>
      </c>
      <c r="C191" s="1208">
        <v>4154</v>
      </c>
      <c r="D191" s="1209">
        <v>1</v>
      </c>
      <c r="E191" s="1209"/>
      <c r="F191" s="1209"/>
      <c r="G191" s="1210" t="s">
        <v>1615</v>
      </c>
      <c r="H191" s="1211">
        <f t="shared" ref="H191:J192" si="98">H192</f>
        <v>0</v>
      </c>
      <c r="I191" s="1211">
        <f t="shared" si="98"/>
        <v>0</v>
      </c>
      <c r="J191" s="1211">
        <f t="shared" si="98"/>
        <v>0</v>
      </c>
      <c r="K191" s="1211">
        <f t="shared" ref="K191:L192" si="99">K192</f>
        <v>0</v>
      </c>
      <c r="L191" s="1212">
        <f t="shared" si="99"/>
        <v>0</v>
      </c>
      <c r="N191" s="474"/>
      <c r="O191" s="474"/>
      <c r="P191" s="474"/>
      <c r="Q191" s="474"/>
      <c r="R191" s="474"/>
      <c r="S191" s="474"/>
      <c r="T191" s="474"/>
      <c r="U191" s="474"/>
    </row>
    <row r="192" spans="1:21" s="477" customFormat="1" ht="18">
      <c r="A192" s="1021" t="str">
        <f t="shared" si="70"/>
        <v>8110415411</v>
      </c>
      <c r="B192" s="1218">
        <v>8110</v>
      </c>
      <c r="C192" s="1219">
        <v>4154</v>
      </c>
      <c r="D192" s="1220">
        <v>1</v>
      </c>
      <c r="E192" s="1220">
        <v>1</v>
      </c>
      <c r="F192" s="1220"/>
      <c r="G192" s="1216" t="s">
        <v>1615</v>
      </c>
      <c r="H192" s="1217">
        <f t="shared" si="98"/>
        <v>0</v>
      </c>
      <c r="I192" s="1217">
        <f t="shared" si="98"/>
        <v>0</v>
      </c>
      <c r="J192" s="1217">
        <f t="shared" si="98"/>
        <v>0</v>
      </c>
      <c r="K192" s="1217">
        <f t="shared" si="99"/>
        <v>0</v>
      </c>
      <c r="L192" s="1234">
        <f t="shared" si="99"/>
        <v>0</v>
      </c>
      <c r="N192" s="474"/>
      <c r="O192" s="474"/>
      <c r="P192" s="474"/>
      <c r="Q192" s="474"/>
      <c r="R192" s="474"/>
      <c r="S192" s="474"/>
      <c r="T192" s="474"/>
      <c r="U192" s="474"/>
    </row>
    <row r="193" spans="1:21" s="477" customFormat="1" ht="18">
      <c r="A193" s="1021" t="str">
        <f t="shared" si="70"/>
        <v>81104151111</v>
      </c>
      <c r="B193" s="478">
        <v>8110</v>
      </c>
      <c r="C193" s="479">
        <v>4151</v>
      </c>
      <c r="D193" s="1168">
        <v>1</v>
      </c>
      <c r="E193" s="1168">
        <v>1</v>
      </c>
      <c r="F193" s="1168">
        <v>1</v>
      </c>
      <c r="G193" s="480" t="s">
        <v>1615</v>
      </c>
      <c r="H193" s="481"/>
      <c r="I193" s="481"/>
      <c r="J193" s="481"/>
      <c r="K193" s="481"/>
      <c r="L193" s="1235"/>
      <c r="N193" s="474"/>
      <c r="O193" s="474"/>
      <c r="P193" s="474"/>
      <c r="Q193" s="474"/>
      <c r="R193" s="474"/>
      <c r="S193" s="474"/>
      <c r="T193" s="474"/>
      <c r="U193" s="474"/>
    </row>
    <row r="194" spans="1:21" s="477" customFormat="1" ht="19.5" customHeight="1">
      <c r="A194" s="1021" t="str">
        <f t="shared" si="70"/>
        <v>Subtotal (7)</v>
      </c>
      <c r="B194" s="1247" t="s">
        <v>2112</v>
      </c>
      <c r="C194" s="1248"/>
      <c r="D194" s="1175"/>
      <c r="E194" s="1175"/>
      <c r="F194" s="1175"/>
      <c r="G194" s="480"/>
      <c r="H194" s="475">
        <f>+H176+H190</f>
        <v>0</v>
      </c>
      <c r="I194" s="475">
        <f>+I176+I190</f>
        <v>0</v>
      </c>
      <c r="J194" s="475">
        <f>+J176+J190</f>
        <v>0</v>
      </c>
      <c r="K194" s="475">
        <f t="shared" ref="K194:L194" si="100">+K176+K190</f>
        <v>0</v>
      </c>
      <c r="L194" s="476">
        <f t="shared" si="100"/>
        <v>0</v>
      </c>
      <c r="N194" s="474"/>
      <c r="O194" s="474"/>
      <c r="P194" s="474"/>
      <c r="Q194" s="474"/>
      <c r="R194" s="474"/>
      <c r="S194" s="474"/>
      <c r="T194" s="474"/>
      <c r="U194" s="474"/>
    </row>
    <row r="195" spans="1:21" s="477" customFormat="1">
      <c r="A195" s="1021" t="str">
        <f t="shared" si="70"/>
        <v>81104160</v>
      </c>
      <c r="B195" s="1177">
        <v>8110</v>
      </c>
      <c r="C195" s="1178">
        <v>4160</v>
      </c>
      <c r="D195" s="1179"/>
      <c r="E195" s="1179"/>
      <c r="F195" s="1179"/>
      <c r="G195" s="1180" t="s">
        <v>492</v>
      </c>
      <c r="H195" s="1181">
        <f>+H196+H200+H205+H209+H213+H217+H224</f>
        <v>0</v>
      </c>
      <c r="I195" s="1181">
        <f>+I196+I200+I205+I209+I213+I217+I224</f>
        <v>0</v>
      </c>
      <c r="J195" s="1181">
        <f>+J196+J200+J205+J209+J213+J217+J224</f>
        <v>0</v>
      </c>
      <c r="K195" s="1181">
        <f t="shared" ref="K195:L195" si="101">+K196+K200+K205+K209+K213+K217+K224</f>
        <v>0</v>
      </c>
      <c r="L195" s="1182">
        <f t="shared" si="101"/>
        <v>0</v>
      </c>
      <c r="N195" s="474"/>
      <c r="O195" s="474"/>
      <c r="P195" s="474"/>
      <c r="Q195" s="474"/>
      <c r="R195" s="474"/>
      <c r="S195" s="474"/>
      <c r="T195" s="474"/>
      <c r="U195" s="474"/>
    </row>
    <row r="196" spans="1:21" s="477" customFormat="1">
      <c r="A196" s="1021" t="str">
        <f t="shared" si="70"/>
        <v>81104162</v>
      </c>
      <c r="B196" s="1201">
        <v>8110</v>
      </c>
      <c r="C196" s="1202">
        <v>4162</v>
      </c>
      <c r="D196" s="1203"/>
      <c r="E196" s="1203"/>
      <c r="F196" s="1203"/>
      <c r="G196" s="1204" t="s">
        <v>452</v>
      </c>
      <c r="H196" s="1205">
        <f t="shared" ref="H196:J198" si="102">SUM(H197)</f>
        <v>0</v>
      </c>
      <c r="I196" s="1205">
        <f t="shared" si="102"/>
        <v>0</v>
      </c>
      <c r="J196" s="1205">
        <f t="shared" si="102"/>
        <v>0</v>
      </c>
      <c r="K196" s="1205">
        <f t="shared" ref="K196:L198" si="103">SUM(K197)</f>
        <v>0</v>
      </c>
      <c r="L196" s="1206">
        <f t="shared" si="103"/>
        <v>0</v>
      </c>
      <c r="N196" s="474"/>
      <c r="O196" s="474"/>
      <c r="P196" s="474"/>
      <c r="Q196" s="474"/>
      <c r="R196" s="474"/>
      <c r="S196" s="474"/>
      <c r="T196" s="474"/>
      <c r="U196" s="474"/>
    </row>
    <row r="197" spans="1:21" s="477" customFormat="1">
      <c r="A197" s="1021" t="str">
        <f t="shared" si="70"/>
        <v>811041621</v>
      </c>
      <c r="B197" s="1207">
        <v>8110</v>
      </c>
      <c r="C197" s="1208">
        <v>4162</v>
      </c>
      <c r="D197" s="1209">
        <v>1</v>
      </c>
      <c r="E197" s="1209"/>
      <c r="F197" s="1209"/>
      <c r="G197" s="1210" t="s">
        <v>452</v>
      </c>
      <c r="H197" s="1211">
        <f t="shared" si="102"/>
        <v>0</v>
      </c>
      <c r="I197" s="1211">
        <f t="shared" si="102"/>
        <v>0</v>
      </c>
      <c r="J197" s="1211">
        <f t="shared" si="102"/>
        <v>0</v>
      </c>
      <c r="K197" s="1211">
        <f t="shared" si="103"/>
        <v>0</v>
      </c>
      <c r="L197" s="1212">
        <f t="shared" si="103"/>
        <v>0</v>
      </c>
      <c r="N197" s="474"/>
      <c r="O197" s="474"/>
      <c r="P197" s="474"/>
      <c r="Q197" s="474"/>
      <c r="R197" s="474"/>
      <c r="S197" s="474"/>
      <c r="T197" s="474"/>
      <c r="U197" s="474"/>
    </row>
    <row r="198" spans="1:21" s="477" customFormat="1">
      <c r="A198" s="1021" t="str">
        <f t="shared" si="70"/>
        <v>8110416211</v>
      </c>
      <c r="B198" s="1218">
        <v>8110</v>
      </c>
      <c r="C198" s="1219">
        <v>4162</v>
      </c>
      <c r="D198" s="1220">
        <v>1</v>
      </c>
      <c r="E198" s="1220">
        <v>1</v>
      </c>
      <c r="F198" s="1220"/>
      <c r="G198" s="1216" t="s">
        <v>452</v>
      </c>
      <c r="H198" s="1217">
        <f t="shared" si="102"/>
        <v>0</v>
      </c>
      <c r="I198" s="1217">
        <f t="shared" si="102"/>
        <v>0</v>
      </c>
      <c r="J198" s="1217">
        <f t="shared" si="102"/>
        <v>0</v>
      </c>
      <c r="K198" s="1217">
        <f t="shared" si="103"/>
        <v>0</v>
      </c>
      <c r="L198" s="1234">
        <f t="shared" si="103"/>
        <v>0</v>
      </c>
      <c r="N198" s="474"/>
      <c r="O198" s="474"/>
      <c r="P198" s="474"/>
      <c r="Q198" s="474"/>
      <c r="R198" s="474"/>
      <c r="S198" s="474"/>
      <c r="T198" s="474"/>
      <c r="U198" s="474"/>
    </row>
    <row r="199" spans="1:21" s="477" customFormat="1">
      <c r="A199" s="1021" t="str">
        <f t="shared" si="70"/>
        <v>81104162111</v>
      </c>
      <c r="B199" s="478">
        <v>8110</v>
      </c>
      <c r="C199" s="479">
        <v>4162</v>
      </c>
      <c r="D199" s="1168">
        <v>1</v>
      </c>
      <c r="E199" s="1168">
        <v>1</v>
      </c>
      <c r="F199" s="1168">
        <v>1</v>
      </c>
      <c r="G199" s="480" t="s">
        <v>494</v>
      </c>
      <c r="H199" s="481"/>
      <c r="I199" s="481"/>
      <c r="J199" s="481"/>
      <c r="K199" s="481"/>
      <c r="L199" s="1235"/>
      <c r="N199" s="474"/>
      <c r="O199" s="474"/>
      <c r="P199" s="474"/>
      <c r="Q199" s="474"/>
      <c r="R199" s="474"/>
      <c r="S199" s="474"/>
      <c r="T199" s="474"/>
      <c r="U199" s="474"/>
    </row>
    <row r="200" spans="1:21" s="477" customFormat="1">
      <c r="A200" s="1021" t="str">
        <f t="shared" si="70"/>
        <v>81104163</v>
      </c>
      <c r="B200" s="1201">
        <v>8110</v>
      </c>
      <c r="C200" s="1202">
        <v>4163</v>
      </c>
      <c r="D200" s="1203"/>
      <c r="E200" s="1203"/>
      <c r="F200" s="1203"/>
      <c r="G200" s="1204" t="s">
        <v>495</v>
      </c>
      <c r="H200" s="1205">
        <f t="shared" ref="H200:J201" si="104">SUM(H201)</f>
        <v>0</v>
      </c>
      <c r="I200" s="1205">
        <f t="shared" si="104"/>
        <v>0</v>
      </c>
      <c r="J200" s="1205">
        <f t="shared" si="104"/>
        <v>0</v>
      </c>
      <c r="K200" s="1205">
        <f t="shared" ref="K200:L201" si="105">SUM(K201)</f>
        <v>0</v>
      </c>
      <c r="L200" s="1206">
        <f t="shared" si="105"/>
        <v>0</v>
      </c>
      <c r="N200" s="474"/>
      <c r="O200" s="474"/>
      <c r="P200" s="474"/>
      <c r="Q200" s="474"/>
      <c r="R200" s="474"/>
      <c r="S200" s="474"/>
      <c r="T200" s="474"/>
      <c r="U200" s="474"/>
    </row>
    <row r="201" spans="1:21" s="477" customFormat="1">
      <c r="A201" s="1021" t="str">
        <f t="shared" si="70"/>
        <v>811041631</v>
      </c>
      <c r="B201" s="1207">
        <v>8110</v>
      </c>
      <c r="C201" s="1208">
        <v>4163</v>
      </c>
      <c r="D201" s="1209">
        <v>1</v>
      </c>
      <c r="E201" s="1209"/>
      <c r="F201" s="1209"/>
      <c r="G201" s="1210" t="s">
        <v>495</v>
      </c>
      <c r="H201" s="1211">
        <f t="shared" si="104"/>
        <v>0</v>
      </c>
      <c r="I201" s="1211">
        <f t="shared" si="104"/>
        <v>0</v>
      </c>
      <c r="J201" s="1211">
        <f t="shared" si="104"/>
        <v>0</v>
      </c>
      <c r="K201" s="1211">
        <f t="shared" si="105"/>
        <v>0</v>
      </c>
      <c r="L201" s="1212">
        <f t="shared" si="105"/>
        <v>0</v>
      </c>
      <c r="N201" s="474"/>
      <c r="O201" s="474"/>
      <c r="P201" s="474"/>
      <c r="Q201" s="474"/>
      <c r="R201" s="474"/>
      <c r="S201" s="474"/>
      <c r="T201" s="474"/>
      <c r="U201" s="474"/>
    </row>
    <row r="202" spans="1:21" s="477" customFormat="1">
      <c r="A202" s="1021" t="str">
        <f t="shared" si="70"/>
        <v>8110416311</v>
      </c>
      <c r="B202" s="1218">
        <v>8110</v>
      </c>
      <c r="C202" s="1219">
        <v>4163</v>
      </c>
      <c r="D202" s="1220">
        <v>1</v>
      </c>
      <c r="E202" s="1220">
        <v>1</v>
      </c>
      <c r="F202" s="1220"/>
      <c r="G202" s="1216" t="s">
        <v>495</v>
      </c>
      <c r="H202" s="1217">
        <f>SUM(H203:H204)</f>
        <v>0</v>
      </c>
      <c r="I202" s="1217">
        <f>SUM(I203:I204)</f>
        <v>0</v>
      </c>
      <c r="J202" s="1217">
        <f>SUM(J203:J204)</f>
        <v>0</v>
      </c>
      <c r="K202" s="1217">
        <f t="shared" ref="K202:L202" si="106">SUM(K203:K204)</f>
        <v>0</v>
      </c>
      <c r="L202" s="1234">
        <f t="shared" si="106"/>
        <v>0</v>
      </c>
      <c r="N202" s="474"/>
      <c r="O202" s="474"/>
      <c r="P202" s="474"/>
      <c r="Q202" s="474"/>
      <c r="R202" s="474"/>
      <c r="S202" s="474"/>
      <c r="T202" s="474"/>
      <c r="U202" s="474"/>
    </row>
    <row r="203" spans="1:21" s="477" customFormat="1">
      <c r="A203" s="1021" t="str">
        <f t="shared" si="70"/>
        <v>81104163111</v>
      </c>
      <c r="B203" s="478">
        <v>8110</v>
      </c>
      <c r="C203" s="479">
        <v>4163</v>
      </c>
      <c r="D203" s="1168">
        <v>1</v>
      </c>
      <c r="E203" s="1168">
        <v>1</v>
      </c>
      <c r="F203" s="1168">
        <v>1</v>
      </c>
      <c r="G203" s="480" t="s">
        <v>496</v>
      </c>
      <c r="H203" s="481"/>
      <c r="I203" s="481"/>
      <c r="J203" s="481"/>
      <c r="K203" s="481"/>
      <c r="L203" s="1235"/>
      <c r="N203" s="474"/>
      <c r="O203" s="474"/>
      <c r="P203" s="474"/>
      <c r="Q203" s="474"/>
      <c r="R203" s="474"/>
      <c r="S203" s="474"/>
      <c r="T203" s="474"/>
      <c r="U203" s="474"/>
    </row>
    <row r="204" spans="1:21" s="477" customFormat="1">
      <c r="A204" s="1021" t="str">
        <f t="shared" si="70"/>
        <v>81104163112</v>
      </c>
      <c r="B204" s="478">
        <v>8110</v>
      </c>
      <c r="C204" s="479">
        <v>4163</v>
      </c>
      <c r="D204" s="1168">
        <v>1</v>
      </c>
      <c r="E204" s="1168">
        <v>1</v>
      </c>
      <c r="F204" s="1168">
        <v>2</v>
      </c>
      <c r="G204" s="480" t="s">
        <v>497</v>
      </c>
      <c r="H204" s="481"/>
      <c r="I204" s="481"/>
      <c r="J204" s="481"/>
      <c r="K204" s="481"/>
      <c r="L204" s="1235"/>
      <c r="N204" s="474"/>
      <c r="O204" s="474"/>
      <c r="P204" s="474"/>
      <c r="Q204" s="474"/>
      <c r="R204" s="474"/>
      <c r="S204" s="474"/>
      <c r="T204" s="474"/>
      <c r="U204" s="474"/>
    </row>
    <row r="205" spans="1:21" s="477" customFormat="1">
      <c r="A205" s="1021" t="str">
        <f t="shared" ref="A205:A268" si="107">B205&amp;C205&amp;D205&amp;E205&amp;F205</f>
        <v>81104164</v>
      </c>
      <c r="B205" s="1201">
        <v>8110</v>
      </c>
      <c r="C205" s="1202">
        <v>4164</v>
      </c>
      <c r="D205" s="1203"/>
      <c r="E205" s="1203"/>
      <c r="F205" s="1203"/>
      <c r="G205" s="1204" t="s">
        <v>498</v>
      </c>
      <c r="H205" s="1205">
        <f t="shared" ref="H205:J207" si="108">SUM(H206)</f>
        <v>0</v>
      </c>
      <c r="I205" s="1205">
        <f t="shared" si="108"/>
        <v>0</v>
      </c>
      <c r="J205" s="1205">
        <f t="shared" si="108"/>
        <v>0</v>
      </c>
      <c r="K205" s="1205">
        <f t="shared" ref="K205:L207" si="109">SUM(K206)</f>
        <v>0</v>
      </c>
      <c r="L205" s="1206">
        <f t="shared" si="109"/>
        <v>0</v>
      </c>
      <c r="N205" s="474"/>
      <c r="O205" s="474"/>
      <c r="P205" s="474"/>
      <c r="Q205" s="474"/>
      <c r="R205" s="474"/>
      <c r="S205" s="474"/>
      <c r="T205" s="474"/>
      <c r="U205" s="474"/>
    </row>
    <row r="206" spans="1:21" s="477" customFormat="1">
      <c r="A206" s="1021" t="str">
        <f t="shared" si="107"/>
        <v>811041641</v>
      </c>
      <c r="B206" s="1207">
        <v>8110</v>
      </c>
      <c r="C206" s="1208">
        <v>4164</v>
      </c>
      <c r="D206" s="1209">
        <v>1</v>
      </c>
      <c r="E206" s="1209"/>
      <c r="F206" s="1209"/>
      <c r="G206" s="1210" t="s">
        <v>498</v>
      </c>
      <c r="H206" s="1211">
        <f t="shared" si="108"/>
        <v>0</v>
      </c>
      <c r="I206" s="1211">
        <f t="shared" si="108"/>
        <v>0</v>
      </c>
      <c r="J206" s="1211">
        <f t="shared" si="108"/>
        <v>0</v>
      </c>
      <c r="K206" s="1211">
        <f t="shared" si="109"/>
        <v>0</v>
      </c>
      <c r="L206" s="1212">
        <f t="shared" si="109"/>
        <v>0</v>
      </c>
      <c r="N206" s="474"/>
      <c r="O206" s="474"/>
      <c r="P206" s="474"/>
      <c r="Q206" s="474"/>
      <c r="R206" s="474"/>
      <c r="S206" s="474"/>
      <c r="T206" s="474"/>
      <c r="U206" s="474"/>
    </row>
    <row r="207" spans="1:21" s="477" customFormat="1">
      <c r="A207" s="1021" t="str">
        <f t="shared" si="107"/>
        <v>8110416411</v>
      </c>
      <c r="B207" s="1218">
        <v>8110</v>
      </c>
      <c r="C207" s="1219">
        <v>4164</v>
      </c>
      <c r="D207" s="1220">
        <v>1</v>
      </c>
      <c r="E207" s="1220">
        <v>1</v>
      </c>
      <c r="F207" s="1220"/>
      <c r="G207" s="1216" t="s">
        <v>498</v>
      </c>
      <c r="H207" s="1217">
        <f t="shared" si="108"/>
        <v>0</v>
      </c>
      <c r="I207" s="1217">
        <f t="shared" si="108"/>
        <v>0</v>
      </c>
      <c r="J207" s="1217">
        <f t="shared" si="108"/>
        <v>0</v>
      </c>
      <c r="K207" s="1217">
        <f t="shared" si="109"/>
        <v>0</v>
      </c>
      <c r="L207" s="1234">
        <f t="shared" si="109"/>
        <v>0</v>
      </c>
      <c r="N207" s="474"/>
      <c r="O207" s="474"/>
      <c r="P207" s="474"/>
      <c r="Q207" s="474"/>
      <c r="R207" s="474"/>
      <c r="S207" s="474"/>
      <c r="T207" s="474"/>
      <c r="U207" s="474"/>
    </row>
    <row r="208" spans="1:21" s="477" customFormat="1">
      <c r="A208" s="1021" t="str">
        <f t="shared" si="107"/>
        <v>81104164111</v>
      </c>
      <c r="B208" s="478">
        <v>8110</v>
      </c>
      <c r="C208" s="479">
        <v>4164</v>
      </c>
      <c r="D208" s="1168">
        <v>1</v>
      </c>
      <c r="E208" s="1168">
        <v>1</v>
      </c>
      <c r="F208" s="1168">
        <v>1</v>
      </c>
      <c r="G208" s="480" t="s">
        <v>498</v>
      </c>
      <c r="H208" s="481"/>
      <c r="I208" s="481"/>
      <c r="J208" s="481"/>
      <c r="K208" s="481"/>
      <c r="L208" s="1235"/>
      <c r="N208" s="474"/>
      <c r="O208" s="474"/>
      <c r="P208" s="474"/>
      <c r="Q208" s="474"/>
      <c r="R208" s="474"/>
      <c r="S208" s="474"/>
      <c r="T208" s="474"/>
      <c r="U208" s="474"/>
    </row>
    <row r="209" spans="1:21" s="477" customFormat="1">
      <c r="A209" s="1021" t="str">
        <f t="shared" si="107"/>
        <v>81104165</v>
      </c>
      <c r="B209" s="1201">
        <v>8110</v>
      </c>
      <c r="C209" s="1202">
        <v>4165</v>
      </c>
      <c r="D209" s="1203"/>
      <c r="E209" s="1203"/>
      <c r="F209" s="1203"/>
      <c r="G209" s="1204" t="s">
        <v>499</v>
      </c>
      <c r="H209" s="1205">
        <f t="shared" ref="H209:J210" si="110">SUM(H210)</f>
        <v>0</v>
      </c>
      <c r="I209" s="1205">
        <f t="shared" si="110"/>
        <v>0</v>
      </c>
      <c r="J209" s="1205">
        <f t="shared" si="110"/>
        <v>0</v>
      </c>
      <c r="K209" s="1205">
        <f t="shared" ref="K209:L210" si="111">SUM(K210)</f>
        <v>0</v>
      </c>
      <c r="L209" s="1206">
        <f t="shared" si="111"/>
        <v>0</v>
      </c>
      <c r="N209" s="474"/>
      <c r="O209" s="474"/>
      <c r="P209" s="474"/>
      <c r="Q209" s="474"/>
      <c r="R209" s="474"/>
      <c r="S209" s="474"/>
      <c r="T209" s="474"/>
      <c r="U209" s="474"/>
    </row>
    <row r="210" spans="1:21" s="477" customFormat="1">
      <c r="A210" s="1021" t="str">
        <f t="shared" si="107"/>
        <v>811041651</v>
      </c>
      <c r="B210" s="1207">
        <v>8110</v>
      </c>
      <c r="C210" s="1208">
        <v>4165</v>
      </c>
      <c r="D210" s="1209">
        <v>1</v>
      </c>
      <c r="E210" s="1209"/>
      <c r="F210" s="1209"/>
      <c r="G210" s="1210" t="s">
        <v>499</v>
      </c>
      <c r="H210" s="1211">
        <f t="shared" si="110"/>
        <v>0</v>
      </c>
      <c r="I210" s="1211">
        <f t="shared" si="110"/>
        <v>0</v>
      </c>
      <c r="J210" s="1211">
        <f t="shared" si="110"/>
        <v>0</v>
      </c>
      <c r="K210" s="1211">
        <f t="shared" si="111"/>
        <v>0</v>
      </c>
      <c r="L210" s="1212">
        <f t="shared" si="111"/>
        <v>0</v>
      </c>
      <c r="N210" s="474"/>
      <c r="O210" s="474"/>
      <c r="P210" s="474"/>
      <c r="Q210" s="474"/>
      <c r="R210" s="474"/>
      <c r="S210" s="474"/>
      <c r="T210" s="474"/>
      <c r="U210" s="474"/>
    </row>
    <row r="211" spans="1:21" s="477" customFormat="1">
      <c r="A211" s="1021" t="str">
        <f t="shared" si="107"/>
        <v>8110416511</v>
      </c>
      <c r="B211" s="1218">
        <v>8110</v>
      </c>
      <c r="C211" s="1219">
        <v>4165</v>
      </c>
      <c r="D211" s="1220">
        <v>1</v>
      </c>
      <c r="E211" s="1220">
        <v>1</v>
      </c>
      <c r="F211" s="1220"/>
      <c r="G211" s="1216" t="s">
        <v>499</v>
      </c>
      <c r="H211" s="1217">
        <f>H212</f>
        <v>0</v>
      </c>
      <c r="I211" s="1217">
        <f>I212</f>
        <v>0</v>
      </c>
      <c r="J211" s="1217">
        <f>J212</f>
        <v>0</v>
      </c>
      <c r="K211" s="1217">
        <f t="shared" ref="K211:L211" si="112">K212</f>
        <v>0</v>
      </c>
      <c r="L211" s="1234">
        <f t="shared" si="112"/>
        <v>0</v>
      </c>
      <c r="N211" s="474"/>
      <c r="O211" s="474"/>
      <c r="P211" s="474"/>
      <c r="Q211" s="474"/>
      <c r="R211" s="474"/>
      <c r="S211" s="474"/>
      <c r="T211" s="474"/>
      <c r="U211" s="474"/>
    </row>
    <row r="212" spans="1:21" s="477" customFormat="1">
      <c r="A212" s="1021" t="str">
        <f t="shared" si="107"/>
        <v>81104165111</v>
      </c>
      <c r="B212" s="478">
        <v>8110</v>
      </c>
      <c r="C212" s="479">
        <v>4165</v>
      </c>
      <c r="D212" s="1168">
        <v>1</v>
      </c>
      <c r="E212" s="1168">
        <v>1</v>
      </c>
      <c r="F212" s="1168">
        <v>1</v>
      </c>
      <c r="G212" s="480" t="s">
        <v>499</v>
      </c>
      <c r="H212" s="481"/>
      <c r="I212" s="481"/>
      <c r="J212" s="481"/>
      <c r="K212" s="481"/>
      <c r="L212" s="1235"/>
      <c r="N212" s="474"/>
      <c r="O212" s="474"/>
      <c r="P212" s="474"/>
      <c r="Q212" s="474"/>
      <c r="R212" s="474"/>
      <c r="S212" s="474"/>
      <c r="T212" s="474"/>
      <c r="U212" s="474"/>
    </row>
    <row r="213" spans="1:21" s="477" customFormat="1" ht="27">
      <c r="A213" s="1021" t="str">
        <f t="shared" si="107"/>
        <v>81104166</v>
      </c>
      <c r="B213" s="1201">
        <v>8110</v>
      </c>
      <c r="C213" s="1202">
        <v>4166</v>
      </c>
      <c r="D213" s="1203"/>
      <c r="E213" s="1203"/>
      <c r="F213" s="1203"/>
      <c r="G213" s="1204" t="s">
        <v>1616</v>
      </c>
      <c r="H213" s="1205">
        <f t="shared" ref="H213:J215" si="113">SUM(H214)</f>
        <v>0</v>
      </c>
      <c r="I213" s="1205">
        <f t="shared" si="113"/>
        <v>0</v>
      </c>
      <c r="J213" s="1205">
        <f t="shared" si="113"/>
        <v>0</v>
      </c>
      <c r="K213" s="1205">
        <f t="shared" ref="K213:L215" si="114">SUM(K214)</f>
        <v>0</v>
      </c>
      <c r="L213" s="1206">
        <f t="shared" si="114"/>
        <v>0</v>
      </c>
      <c r="N213" s="474"/>
      <c r="O213" s="474"/>
      <c r="P213" s="474"/>
      <c r="Q213" s="474"/>
      <c r="R213" s="474"/>
      <c r="S213" s="474"/>
      <c r="T213" s="474"/>
      <c r="U213" s="474"/>
    </row>
    <row r="214" spans="1:21" s="477" customFormat="1" ht="27">
      <c r="A214" s="1021" t="str">
        <f t="shared" si="107"/>
        <v>811041661</v>
      </c>
      <c r="B214" s="1207">
        <v>8110</v>
      </c>
      <c r="C214" s="1208">
        <v>4166</v>
      </c>
      <c r="D214" s="1209">
        <v>1</v>
      </c>
      <c r="E214" s="1209"/>
      <c r="F214" s="1209"/>
      <c r="G214" s="1210" t="s">
        <v>1616</v>
      </c>
      <c r="H214" s="1211">
        <f t="shared" si="113"/>
        <v>0</v>
      </c>
      <c r="I214" s="1211">
        <f t="shared" si="113"/>
        <v>0</v>
      </c>
      <c r="J214" s="1211">
        <f t="shared" si="113"/>
        <v>0</v>
      </c>
      <c r="K214" s="1211">
        <f t="shared" si="114"/>
        <v>0</v>
      </c>
      <c r="L214" s="1212">
        <f t="shared" si="114"/>
        <v>0</v>
      </c>
      <c r="N214" s="474"/>
      <c r="O214" s="474"/>
      <c r="P214" s="474"/>
      <c r="Q214" s="474"/>
      <c r="R214" s="474"/>
      <c r="S214" s="474"/>
      <c r="T214" s="474"/>
      <c r="U214" s="474"/>
    </row>
    <row r="215" spans="1:21" s="477" customFormat="1" ht="18">
      <c r="A215" s="1021" t="str">
        <f t="shared" si="107"/>
        <v>8110416611</v>
      </c>
      <c r="B215" s="1218">
        <v>8110</v>
      </c>
      <c r="C215" s="1219">
        <v>4166</v>
      </c>
      <c r="D215" s="1220">
        <v>1</v>
      </c>
      <c r="E215" s="1220">
        <v>1</v>
      </c>
      <c r="F215" s="1220"/>
      <c r="G215" s="1216" t="s">
        <v>1616</v>
      </c>
      <c r="H215" s="1217">
        <f t="shared" si="113"/>
        <v>0</v>
      </c>
      <c r="I215" s="1217">
        <f t="shared" si="113"/>
        <v>0</v>
      </c>
      <c r="J215" s="1217">
        <f t="shared" si="113"/>
        <v>0</v>
      </c>
      <c r="K215" s="1217">
        <f t="shared" si="114"/>
        <v>0</v>
      </c>
      <c r="L215" s="1234">
        <f t="shared" si="114"/>
        <v>0</v>
      </c>
      <c r="N215" s="474"/>
      <c r="O215" s="474"/>
      <c r="P215" s="474"/>
      <c r="Q215" s="474"/>
      <c r="R215" s="474"/>
      <c r="S215" s="474"/>
      <c r="T215" s="474"/>
      <c r="U215" s="474"/>
    </row>
    <row r="216" spans="1:21" s="477" customFormat="1" ht="27.75" customHeight="1">
      <c r="A216" s="1021" t="str">
        <f t="shared" si="107"/>
        <v>81104166111</v>
      </c>
      <c r="B216" s="478">
        <v>8110</v>
      </c>
      <c r="C216" s="479">
        <v>4166</v>
      </c>
      <c r="D216" s="1168">
        <v>1</v>
      </c>
      <c r="E216" s="1168">
        <v>1</v>
      </c>
      <c r="F216" s="1168">
        <v>1</v>
      </c>
      <c r="G216" s="480" t="s">
        <v>1616</v>
      </c>
      <c r="H216" s="481"/>
      <c r="I216" s="481"/>
      <c r="J216" s="481"/>
      <c r="K216" s="481"/>
      <c r="L216" s="1235"/>
      <c r="N216" s="474"/>
      <c r="O216" s="474"/>
      <c r="P216" s="474"/>
      <c r="Q216" s="474"/>
      <c r="R216" s="474"/>
      <c r="S216" s="474"/>
      <c r="T216" s="474"/>
      <c r="U216" s="474"/>
    </row>
    <row r="217" spans="1:21" s="477" customFormat="1">
      <c r="A217" s="1021" t="str">
        <f t="shared" si="107"/>
        <v>81104168</v>
      </c>
      <c r="B217" s="1201">
        <v>8110</v>
      </c>
      <c r="C217" s="1202">
        <v>4168</v>
      </c>
      <c r="D217" s="1203"/>
      <c r="E217" s="1203"/>
      <c r="F217" s="1203"/>
      <c r="G217" s="1204" t="s">
        <v>500</v>
      </c>
      <c r="H217" s="1205">
        <f t="shared" ref="H217:J218" si="115">SUM(H218)</f>
        <v>0</v>
      </c>
      <c r="I217" s="1205">
        <f t="shared" si="115"/>
        <v>0</v>
      </c>
      <c r="J217" s="1205">
        <f t="shared" si="115"/>
        <v>0</v>
      </c>
      <c r="K217" s="1205">
        <f t="shared" ref="K217:L218" si="116">SUM(K218)</f>
        <v>0</v>
      </c>
      <c r="L217" s="1206">
        <f t="shared" si="116"/>
        <v>0</v>
      </c>
      <c r="N217" s="474"/>
      <c r="O217" s="474"/>
      <c r="P217" s="474"/>
      <c r="Q217" s="474"/>
      <c r="R217" s="474"/>
      <c r="S217" s="474"/>
      <c r="T217" s="474"/>
      <c r="U217" s="474"/>
    </row>
    <row r="218" spans="1:21" s="477" customFormat="1">
      <c r="A218" s="1021" t="str">
        <f t="shared" si="107"/>
        <v>811041681</v>
      </c>
      <c r="B218" s="1207">
        <v>8110</v>
      </c>
      <c r="C218" s="1208">
        <v>4168</v>
      </c>
      <c r="D218" s="1209">
        <v>1</v>
      </c>
      <c r="E218" s="1209"/>
      <c r="F218" s="1209"/>
      <c r="G218" s="1210" t="s">
        <v>500</v>
      </c>
      <c r="H218" s="1211">
        <f t="shared" si="115"/>
        <v>0</v>
      </c>
      <c r="I218" s="1211">
        <f t="shared" si="115"/>
        <v>0</v>
      </c>
      <c r="J218" s="1211">
        <f t="shared" si="115"/>
        <v>0</v>
      </c>
      <c r="K218" s="1211">
        <f t="shared" si="116"/>
        <v>0</v>
      </c>
      <c r="L218" s="1212">
        <f t="shared" si="116"/>
        <v>0</v>
      </c>
      <c r="N218" s="474"/>
      <c r="O218" s="474"/>
      <c r="P218" s="474"/>
      <c r="Q218" s="474"/>
      <c r="R218" s="474"/>
      <c r="S218" s="474"/>
      <c r="T218" s="474"/>
      <c r="U218" s="474"/>
    </row>
    <row r="219" spans="1:21" s="477" customFormat="1">
      <c r="A219" s="1021" t="str">
        <f t="shared" si="107"/>
        <v>8110416811</v>
      </c>
      <c r="B219" s="1218">
        <v>8110</v>
      </c>
      <c r="C219" s="1219">
        <v>4168</v>
      </c>
      <c r="D219" s="1220">
        <v>1</v>
      </c>
      <c r="E219" s="1220">
        <v>1</v>
      </c>
      <c r="F219" s="1220"/>
      <c r="G219" s="1216" t="s">
        <v>500</v>
      </c>
      <c r="H219" s="1217">
        <f>SUM(H220:H223)</f>
        <v>0</v>
      </c>
      <c r="I219" s="1217">
        <f>SUM(I220:I223)</f>
        <v>0</v>
      </c>
      <c r="J219" s="1217">
        <f>SUM(J220:J223)</f>
        <v>0</v>
      </c>
      <c r="K219" s="1217">
        <f t="shared" ref="K219:L219" si="117">SUM(K220:K223)</f>
        <v>0</v>
      </c>
      <c r="L219" s="1234">
        <f t="shared" si="117"/>
        <v>0</v>
      </c>
      <c r="N219" s="474"/>
      <c r="O219" s="474"/>
      <c r="P219" s="474"/>
      <c r="Q219" s="474"/>
      <c r="R219" s="474"/>
      <c r="S219" s="474"/>
      <c r="T219" s="474"/>
      <c r="U219" s="474"/>
    </row>
    <row r="220" spans="1:21" s="477" customFormat="1">
      <c r="A220" s="1021" t="str">
        <f t="shared" si="107"/>
        <v>81104168111</v>
      </c>
      <c r="B220" s="478">
        <v>8110</v>
      </c>
      <c r="C220" s="479">
        <v>4168</v>
      </c>
      <c r="D220" s="1168">
        <v>1</v>
      </c>
      <c r="E220" s="1168">
        <v>1</v>
      </c>
      <c r="F220" s="1168">
        <v>1</v>
      </c>
      <c r="G220" s="480" t="s">
        <v>452</v>
      </c>
      <c r="H220" s="481"/>
      <c r="I220" s="481"/>
      <c r="J220" s="481"/>
      <c r="K220" s="481"/>
      <c r="L220" s="1235"/>
      <c r="N220" s="474"/>
      <c r="O220" s="474"/>
      <c r="P220" s="474"/>
      <c r="Q220" s="474"/>
      <c r="R220" s="474"/>
      <c r="S220" s="474"/>
      <c r="T220" s="474"/>
      <c r="U220" s="474"/>
    </row>
    <row r="221" spans="1:21" s="477" customFormat="1">
      <c r="A221" s="1021" t="str">
        <f t="shared" si="107"/>
        <v>81104168112</v>
      </c>
      <c r="B221" s="478">
        <v>8110</v>
      </c>
      <c r="C221" s="479">
        <v>4168</v>
      </c>
      <c r="D221" s="1168">
        <v>1</v>
      </c>
      <c r="E221" s="1168">
        <v>1</v>
      </c>
      <c r="F221" s="1168">
        <v>2</v>
      </c>
      <c r="G221" s="480" t="s">
        <v>453</v>
      </c>
      <c r="H221" s="481"/>
      <c r="I221" s="481"/>
      <c r="J221" s="481"/>
      <c r="K221" s="481"/>
      <c r="L221" s="1235"/>
      <c r="N221" s="474"/>
      <c r="O221" s="474"/>
      <c r="P221" s="474"/>
      <c r="Q221" s="474"/>
      <c r="R221" s="474"/>
      <c r="S221" s="474"/>
      <c r="T221" s="474"/>
      <c r="U221" s="474"/>
    </row>
    <row r="222" spans="1:21" s="477" customFormat="1">
      <c r="A222" s="1021" t="str">
        <f t="shared" si="107"/>
        <v>81104168113</v>
      </c>
      <c r="B222" s="478">
        <v>8110</v>
      </c>
      <c r="C222" s="479">
        <v>4168</v>
      </c>
      <c r="D222" s="1168">
        <v>1</v>
      </c>
      <c r="E222" s="1168">
        <v>1</v>
      </c>
      <c r="F222" s="1168">
        <v>3</v>
      </c>
      <c r="G222" s="480" t="s">
        <v>454</v>
      </c>
      <c r="H222" s="481"/>
      <c r="I222" s="481"/>
      <c r="J222" s="481"/>
      <c r="K222" s="481"/>
      <c r="L222" s="1235"/>
      <c r="N222" s="474"/>
      <c r="O222" s="474"/>
      <c r="P222" s="474"/>
      <c r="Q222" s="474"/>
      <c r="R222" s="474"/>
      <c r="S222" s="474"/>
      <c r="T222" s="474"/>
      <c r="U222" s="474"/>
    </row>
    <row r="223" spans="1:21" s="477" customFormat="1">
      <c r="A223" s="1021" t="str">
        <f t="shared" si="107"/>
        <v>81104168114</v>
      </c>
      <c r="B223" s="478">
        <v>8110</v>
      </c>
      <c r="C223" s="479">
        <v>4168</v>
      </c>
      <c r="D223" s="1168">
        <v>1</v>
      </c>
      <c r="E223" s="1168">
        <v>1</v>
      </c>
      <c r="F223" s="1168">
        <v>4</v>
      </c>
      <c r="G223" s="480" t="s">
        <v>501</v>
      </c>
      <c r="H223" s="481"/>
      <c r="I223" s="481"/>
      <c r="J223" s="481"/>
      <c r="K223" s="481"/>
      <c r="L223" s="1235"/>
      <c r="N223" s="474"/>
      <c r="O223" s="474"/>
      <c r="P223" s="474"/>
      <c r="Q223" s="474"/>
      <c r="R223" s="474"/>
      <c r="S223" s="474"/>
      <c r="T223" s="474"/>
      <c r="U223" s="474"/>
    </row>
    <row r="224" spans="1:21" s="477" customFormat="1">
      <c r="A224" s="1021" t="str">
        <f t="shared" si="107"/>
        <v>81104169</v>
      </c>
      <c r="B224" s="1201">
        <v>8110</v>
      </c>
      <c r="C224" s="1202">
        <v>4169</v>
      </c>
      <c r="D224" s="1203"/>
      <c r="E224" s="1203"/>
      <c r="F224" s="1203"/>
      <c r="G224" s="1204" t="s">
        <v>502</v>
      </c>
      <c r="H224" s="1205">
        <f t="shared" ref="H224:J225" si="118">H225</f>
        <v>0</v>
      </c>
      <c r="I224" s="1205">
        <f t="shared" si="118"/>
        <v>0</v>
      </c>
      <c r="J224" s="1205">
        <f t="shared" si="118"/>
        <v>0</v>
      </c>
      <c r="K224" s="1205">
        <f t="shared" ref="K224:L225" si="119">K225</f>
        <v>0</v>
      </c>
      <c r="L224" s="1206">
        <f t="shared" si="119"/>
        <v>0</v>
      </c>
      <c r="N224" s="474"/>
      <c r="O224" s="474"/>
      <c r="P224" s="474"/>
      <c r="Q224" s="474"/>
      <c r="R224" s="474"/>
      <c r="S224" s="474"/>
      <c r="T224" s="474"/>
      <c r="U224" s="474"/>
    </row>
    <row r="225" spans="1:21" s="477" customFormat="1">
      <c r="A225" s="1021" t="str">
        <f t="shared" si="107"/>
        <v>811041691</v>
      </c>
      <c r="B225" s="1207">
        <v>8110</v>
      </c>
      <c r="C225" s="1208">
        <v>4169</v>
      </c>
      <c r="D225" s="1209">
        <v>1</v>
      </c>
      <c r="E225" s="1209"/>
      <c r="F225" s="1209"/>
      <c r="G225" s="1210" t="s">
        <v>502</v>
      </c>
      <c r="H225" s="1211">
        <f t="shared" si="118"/>
        <v>0</v>
      </c>
      <c r="I225" s="1211">
        <f t="shared" si="118"/>
        <v>0</v>
      </c>
      <c r="J225" s="1211">
        <f t="shared" si="118"/>
        <v>0</v>
      </c>
      <c r="K225" s="1211">
        <f t="shared" si="119"/>
        <v>0</v>
      </c>
      <c r="L225" s="1212">
        <f t="shared" si="119"/>
        <v>0</v>
      </c>
      <c r="N225" s="474"/>
      <c r="O225" s="474"/>
      <c r="P225" s="474"/>
      <c r="Q225" s="474"/>
      <c r="R225" s="474"/>
      <c r="S225" s="474"/>
      <c r="T225" s="474"/>
      <c r="U225" s="474"/>
    </row>
    <row r="226" spans="1:21" s="477" customFormat="1">
      <c r="A226" s="1021" t="str">
        <f t="shared" si="107"/>
        <v>8110416911</v>
      </c>
      <c r="B226" s="1218">
        <v>8110</v>
      </c>
      <c r="C226" s="1219">
        <v>4169</v>
      </c>
      <c r="D226" s="1220">
        <v>1</v>
      </c>
      <c r="E226" s="1220">
        <v>1</v>
      </c>
      <c r="F226" s="1220"/>
      <c r="G226" s="1216" t="s">
        <v>502</v>
      </c>
      <c r="H226" s="1217">
        <f>SUM(H227:H229)</f>
        <v>0</v>
      </c>
      <c r="I226" s="1217">
        <f>SUM(I227:I229)</f>
        <v>0</v>
      </c>
      <c r="J226" s="1217">
        <f>SUM(J227:J229)</f>
        <v>0</v>
      </c>
      <c r="K226" s="1217">
        <f t="shared" ref="K226:L226" si="120">SUM(K227:K229)</f>
        <v>0</v>
      </c>
      <c r="L226" s="1234">
        <f t="shared" si="120"/>
        <v>0</v>
      </c>
      <c r="N226" s="474"/>
      <c r="O226" s="474"/>
      <c r="P226" s="474"/>
      <c r="Q226" s="474"/>
      <c r="R226" s="474"/>
      <c r="S226" s="474"/>
      <c r="T226" s="474"/>
      <c r="U226" s="474"/>
    </row>
    <row r="227" spans="1:21" s="477" customFormat="1">
      <c r="A227" s="1021" t="str">
        <f t="shared" si="107"/>
        <v>81104169111</v>
      </c>
      <c r="B227" s="478">
        <v>8110</v>
      </c>
      <c r="C227" s="479">
        <v>4169</v>
      </c>
      <c r="D227" s="1168">
        <v>1</v>
      </c>
      <c r="E227" s="1168">
        <v>1</v>
      </c>
      <c r="F227" s="1168">
        <v>1</v>
      </c>
      <c r="G227" s="480" t="s">
        <v>503</v>
      </c>
      <c r="H227" s="481"/>
      <c r="I227" s="481"/>
      <c r="J227" s="481"/>
      <c r="K227" s="481"/>
      <c r="L227" s="1235"/>
      <c r="N227" s="474"/>
      <c r="O227" s="474"/>
      <c r="P227" s="474"/>
      <c r="Q227" s="474"/>
      <c r="R227" s="474"/>
      <c r="S227" s="474"/>
      <c r="T227" s="474"/>
      <c r="U227" s="474"/>
    </row>
    <row r="228" spans="1:21" s="477" customFormat="1">
      <c r="A228" s="1021" t="str">
        <f t="shared" si="107"/>
        <v>81104169112</v>
      </c>
      <c r="B228" s="478">
        <v>8110</v>
      </c>
      <c r="C228" s="479">
        <v>4169</v>
      </c>
      <c r="D228" s="1168">
        <v>1</v>
      </c>
      <c r="E228" s="1168">
        <v>1</v>
      </c>
      <c r="F228" s="1168">
        <v>2</v>
      </c>
      <c r="G228" s="480" t="s">
        <v>504</v>
      </c>
      <c r="H228" s="481"/>
      <c r="I228" s="481"/>
      <c r="J228" s="481"/>
      <c r="K228" s="481"/>
      <c r="L228" s="1235"/>
      <c r="N228" s="474"/>
      <c r="O228" s="474"/>
      <c r="P228" s="474"/>
      <c r="Q228" s="474"/>
      <c r="R228" s="474"/>
      <c r="S228" s="474"/>
      <c r="T228" s="474"/>
      <c r="U228" s="474"/>
    </row>
    <row r="229" spans="1:21" s="477" customFormat="1">
      <c r="A229" s="1021" t="str">
        <f t="shared" si="107"/>
        <v>81104169113</v>
      </c>
      <c r="B229" s="478">
        <v>8110</v>
      </c>
      <c r="C229" s="479">
        <v>4169</v>
      </c>
      <c r="D229" s="1168">
        <v>1</v>
      </c>
      <c r="E229" s="1168">
        <v>1</v>
      </c>
      <c r="F229" s="1168">
        <v>3</v>
      </c>
      <c r="G229" s="480" t="s">
        <v>505</v>
      </c>
      <c r="H229" s="481"/>
      <c r="I229" s="481"/>
      <c r="J229" s="481"/>
      <c r="K229" s="481"/>
      <c r="L229" s="1235"/>
      <c r="N229" s="474"/>
      <c r="O229" s="474"/>
      <c r="P229" s="474"/>
      <c r="Q229" s="474"/>
      <c r="R229" s="474"/>
      <c r="S229" s="474"/>
      <c r="T229" s="474"/>
      <c r="U229" s="474"/>
    </row>
    <row r="230" spans="1:21" s="477" customFormat="1" ht="19.5" customHeight="1">
      <c r="A230" s="1021" t="str">
        <f t="shared" si="107"/>
        <v>Subtotal (7)</v>
      </c>
      <c r="B230" s="1247" t="s">
        <v>2112</v>
      </c>
      <c r="C230" s="483"/>
      <c r="D230" s="1175"/>
      <c r="E230" s="1175"/>
      <c r="F230" s="1175"/>
      <c r="G230" s="486"/>
      <c r="H230" s="475">
        <f>+H224+H217+H213+H209+H205+H200+H196</f>
        <v>0</v>
      </c>
      <c r="I230" s="475">
        <f>+I224+I217+I213+I209+I205+I200+I196</f>
        <v>0</v>
      </c>
      <c r="J230" s="475">
        <f>+J224+J217+J213+J209+J205+J200+J196</f>
        <v>0</v>
      </c>
      <c r="K230" s="475">
        <f t="shared" ref="K230:L230" si="121">+K224+K217+K213+K209+K205+K200+K196</f>
        <v>0</v>
      </c>
      <c r="L230" s="476">
        <f t="shared" si="121"/>
        <v>0</v>
      </c>
      <c r="N230" s="474"/>
      <c r="O230" s="474"/>
      <c r="P230" s="474"/>
      <c r="Q230" s="474"/>
      <c r="R230" s="474"/>
      <c r="S230" s="474"/>
      <c r="T230" s="474"/>
      <c r="U230" s="474"/>
    </row>
    <row r="231" spans="1:21" s="477" customFormat="1" ht="18">
      <c r="A231" s="1021" t="str">
        <f t="shared" si="107"/>
        <v>81104170</v>
      </c>
      <c r="B231" s="1177">
        <v>8110</v>
      </c>
      <c r="C231" s="1178">
        <v>4170</v>
      </c>
      <c r="D231" s="1179"/>
      <c r="E231" s="1179"/>
      <c r="F231" s="1179"/>
      <c r="G231" s="1198" t="s">
        <v>1889</v>
      </c>
      <c r="H231" s="1181">
        <f>+H232+H236+H240+H265+H269+H273+H277+H281</f>
        <v>0</v>
      </c>
      <c r="I231" s="1181">
        <f>+I232+I236+I240+I265+I269+I273+I277+I281</f>
        <v>0</v>
      </c>
      <c r="J231" s="1181">
        <f>+J232+J236+J240+J265+J269+J273+J277+J281</f>
        <v>0</v>
      </c>
      <c r="K231" s="1181">
        <f t="shared" ref="K231:L231" si="122">+K232+K236+K240+K265+K269+K273+K277+K281</f>
        <v>0</v>
      </c>
      <c r="L231" s="1182">
        <f t="shared" si="122"/>
        <v>0</v>
      </c>
      <c r="N231" s="474"/>
      <c r="O231" s="474"/>
      <c r="P231" s="474"/>
      <c r="Q231" s="474"/>
      <c r="R231" s="474"/>
      <c r="S231" s="474"/>
      <c r="T231" s="474"/>
      <c r="U231" s="474"/>
    </row>
    <row r="232" spans="1:21" s="477" customFormat="1" ht="18">
      <c r="A232" s="1021" t="str">
        <f t="shared" si="107"/>
        <v>81104171</v>
      </c>
      <c r="B232" s="1201">
        <v>8110</v>
      </c>
      <c r="C232" s="1202">
        <v>4171</v>
      </c>
      <c r="D232" s="1203"/>
      <c r="E232" s="1203"/>
      <c r="F232" s="1203"/>
      <c r="G232" s="1204" t="s">
        <v>1617</v>
      </c>
      <c r="H232" s="1205">
        <f t="shared" ref="H232:J234" si="123">SUM(H233)</f>
        <v>0</v>
      </c>
      <c r="I232" s="1205">
        <f t="shared" si="123"/>
        <v>0</v>
      </c>
      <c r="J232" s="1205">
        <f t="shared" si="123"/>
        <v>0</v>
      </c>
      <c r="K232" s="1205">
        <f t="shared" ref="K232:L234" si="124">SUM(K233)</f>
        <v>0</v>
      </c>
      <c r="L232" s="1206">
        <f t="shared" si="124"/>
        <v>0</v>
      </c>
      <c r="N232" s="474"/>
      <c r="O232" s="474"/>
      <c r="P232" s="474"/>
      <c r="Q232" s="474"/>
      <c r="R232" s="474"/>
      <c r="S232" s="474"/>
      <c r="T232" s="474"/>
      <c r="U232" s="474"/>
    </row>
    <row r="233" spans="1:21" s="477" customFormat="1" ht="18">
      <c r="A233" s="1021" t="str">
        <f t="shared" si="107"/>
        <v>811041711</v>
      </c>
      <c r="B233" s="1207">
        <v>8110</v>
      </c>
      <c r="C233" s="1208">
        <v>4171</v>
      </c>
      <c r="D233" s="1209">
        <v>1</v>
      </c>
      <c r="E233" s="1209"/>
      <c r="F233" s="1209"/>
      <c r="G233" s="1210" t="s">
        <v>1617</v>
      </c>
      <c r="H233" s="1211">
        <f t="shared" si="123"/>
        <v>0</v>
      </c>
      <c r="I233" s="1211">
        <f t="shared" si="123"/>
        <v>0</v>
      </c>
      <c r="J233" s="1211">
        <f t="shared" si="123"/>
        <v>0</v>
      </c>
      <c r="K233" s="1211">
        <f t="shared" si="124"/>
        <v>0</v>
      </c>
      <c r="L233" s="1212">
        <f t="shared" si="124"/>
        <v>0</v>
      </c>
      <c r="N233" s="474"/>
      <c r="O233" s="474"/>
      <c r="P233" s="474"/>
      <c r="Q233" s="474"/>
      <c r="R233" s="474"/>
      <c r="S233" s="474"/>
      <c r="T233" s="474"/>
      <c r="U233" s="474"/>
    </row>
    <row r="234" spans="1:21" s="477" customFormat="1" ht="18">
      <c r="A234" s="1021" t="str">
        <f t="shared" si="107"/>
        <v>8110417111</v>
      </c>
      <c r="B234" s="1218">
        <v>8110</v>
      </c>
      <c r="C234" s="1219">
        <v>4171</v>
      </c>
      <c r="D234" s="1220">
        <v>1</v>
      </c>
      <c r="E234" s="1220">
        <v>1</v>
      </c>
      <c r="F234" s="1220"/>
      <c r="G234" s="1216" t="s">
        <v>1617</v>
      </c>
      <c r="H234" s="1217">
        <f t="shared" si="123"/>
        <v>0</v>
      </c>
      <c r="I234" s="1217">
        <f t="shared" si="123"/>
        <v>0</v>
      </c>
      <c r="J234" s="1217">
        <f t="shared" si="123"/>
        <v>0</v>
      </c>
      <c r="K234" s="1217">
        <f t="shared" si="124"/>
        <v>0</v>
      </c>
      <c r="L234" s="1234">
        <f t="shared" si="124"/>
        <v>0</v>
      </c>
      <c r="N234" s="474"/>
      <c r="O234" s="474"/>
      <c r="P234" s="474"/>
      <c r="Q234" s="474"/>
      <c r="R234" s="474"/>
      <c r="S234" s="474"/>
      <c r="T234" s="474"/>
      <c r="U234" s="474"/>
    </row>
    <row r="235" spans="1:21" s="477" customFormat="1" ht="24.75" customHeight="1">
      <c r="A235" s="1021" t="str">
        <f t="shared" si="107"/>
        <v>81104171111</v>
      </c>
      <c r="B235" s="478">
        <v>8110</v>
      </c>
      <c r="C235" s="479">
        <v>4171</v>
      </c>
      <c r="D235" s="1168">
        <v>1</v>
      </c>
      <c r="E235" s="1168">
        <v>1</v>
      </c>
      <c r="F235" s="1168">
        <v>1</v>
      </c>
      <c r="G235" s="480" t="s">
        <v>1617</v>
      </c>
      <c r="H235" s="481"/>
      <c r="I235" s="481"/>
      <c r="J235" s="481"/>
      <c r="K235" s="481"/>
      <c r="L235" s="1235"/>
      <c r="N235" s="474"/>
      <c r="O235" s="474"/>
      <c r="P235" s="474"/>
      <c r="Q235" s="474"/>
      <c r="R235" s="474"/>
      <c r="S235" s="474"/>
      <c r="T235" s="474"/>
      <c r="U235" s="474"/>
    </row>
    <row r="236" spans="1:21" s="477" customFormat="1" ht="18">
      <c r="A236" s="1021" t="str">
        <f t="shared" si="107"/>
        <v>81104172</v>
      </c>
      <c r="B236" s="1201">
        <v>8110</v>
      </c>
      <c r="C236" s="1202">
        <v>4172</v>
      </c>
      <c r="D236" s="1203"/>
      <c r="E236" s="1203"/>
      <c r="F236" s="1203"/>
      <c r="G236" s="1204" t="s">
        <v>1618</v>
      </c>
      <c r="H236" s="1205">
        <f t="shared" ref="H236:J238" si="125">SUM(H237)</f>
        <v>0</v>
      </c>
      <c r="I236" s="1205">
        <f t="shared" si="125"/>
        <v>0</v>
      </c>
      <c r="J236" s="1205">
        <f t="shared" si="125"/>
        <v>0</v>
      </c>
      <c r="K236" s="1205">
        <f t="shared" ref="K236:L238" si="126">SUM(K237)</f>
        <v>0</v>
      </c>
      <c r="L236" s="1206">
        <f t="shared" si="126"/>
        <v>0</v>
      </c>
      <c r="N236" s="474"/>
      <c r="O236" s="474"/>
      <c r="P236" s="474"/>
      <c r="Q236" s="474"/>
      <c r="R236" s="474"/>
      <c r="S236" s="474"/>
      <c r="T236" s="474"/>
      <c r="U236" s="474"/>
    </row>
    <row r="237" spans="1:21" s="477" customFormat="1" ht="18">
      <c r="A237" s="1021" t="str">
        <f t="shared" si="107"/>
        <v>811041721</v>
      </c>
      <c r="B237" s="1207">
        <v>8110</v>
      </c>
      <c r="C237" s="1208">
        <v>4172</v>
      </c>
      <c r="D237" s="1209">
        <v>1</v>
      </c>
      <c r="E237" s="1209"/>
      <c r="F237" s="1209"/>
      <c r="G237" s="1210" t="s">
        <v>1618</v>
      </c>
      <c r="H237" s="1211">
        <f t="shared" si="125"/>
        <v>0</v>
      </c>
      <c r="I237" s="1211">
        <f t="shared" si="125"/>
        <v>0</v>
      </c>
      <c r="J237" s="1211">
        <f t="shared" si="125"/>
        <v>0</v>
      </c>
      <c r="K237" s="1211">
        <f t="shared" si="126"/>
        <v>0</v>
      </c>
      <c r="L237" s="1212">
        <f t="shared" si="126"/>
        <v>0</v>
      </c>
      <c r="N237" s="474"/>
      <c r="O237" s="474"/>
      <c r="P237" s="474"/>
      <c r="Q237" s="474"/>
      <c r="R237" s="474"/>
      <c r="S237" s="474"/>
      <c r="T237" s="474"/>
      <c r="U237" s="474"/>
    </row>
    <row r="238" spans="1:21" s="477" customFormat="1" ht="18">
      <c r="A238" s="1021" t="str">
        <f t="shared" si="107"/>
        <v>8110417211</v>
      </c>
      <c r="B238" s="1218">
        <v>8110</v>
      </c>
      <c r="C238" s="1219">
        <v>4172</v>
      </c>
      <c r="D238" s="1220">
        <v>1</v>
      </c>
      <c r="E238" s="1220">
        <v>1</v>
      </c>
      <c r="F238" s="1220"/>
      <c r="G238" s="1216" t="s">
        <v>1618</v>
      </c>
      <c r="H238" s="1217">
        <f t="shared" si="125"/>
        <v>0</v>
      </c>
      <c r="I238" s="1217">
        <f t="shared" si="125"/>
        <v>0</v>
      </c>
      <c r="J238" s="1217">
        <f t="shared" si="125"/>
        <v>0</v>
      </c>
      <c r="K238" s="1217">
        <f t="shared" si="126"/>
        <v>0</v>
      </c>
      <c r="L238" s="1234">
        <f t="shared" si="126"/>
        <v>0</v>
      </c>
      <c r="N238" s="474"/>
      <c r="O238" s="474"/>
      <c r="P238" s="474"/>
      <c r="Q238" s="474"/>
      <c r="R238" s="474"/>
      <c r="S238" s="474"/>
      <c r="T238" s="474"/>
      <c r="U238" s="474"/>
    </row>
    <row r="239" spans="1:21" s="477" customFormat="1" ht="21" customHeight="1">
      <c r="A239" s="1021" t="str">
        <f t="shared" si="107"/>
        <v>81104172111</v>
      </c>
      <c r="B239" s="478">
        <v>8110</v>
      </c>
      <c r="C239" s="479">
        <v>4172</v>
      </c>
      <c r="D239" s="1168">
        <v>1</v>
      </c>
      <c r="E239" s="1168">
        <v>1</v>
      </c>
      <c r="F239" s="1168">
        <v>1</v>
      </c>
      <c r="G239" s="480" t="s">
        <v>1618</v>
      </c>
      <c r="H239" s="481"/>
      <c r="I239" s="481"/>
      <c r="J239" s="481"/>
      <c r="K239" s="481"/>
      <c r="L239" s="1235"/>
      <c r="N239" s="474"/>
      <c r="O239" s="474"/>
      <c r="P239" s="474"/>
      <c r="Q239" s="474"/>
      <c r="R239" s="474"/>
      <c r="S239" s="474"/>
      <c r="T239" s="474"/>
      <c r="U239" s="474"/>
    </row>
    <row r="240" spans="1:21" s="477" customFormat="1" ht="27">
      <c r="A240" s="1021" t="str">
        <f t="shared" si="107"/>
        <v>81104173</v>
      </c>
      <c r="B240" s="1201">
        <v>8110</v>
      </c>
      <c r="C240" s="1202">
        <v>4173</v>
      </c>
      <c r="D240" s="1203"/>
      <c r="E240" s="1203"/>
      <c r="F240" s="1203"/>
      <c r="G240" s="1204" t="s">
        <v>1619</v>
      </c>
      <c r="H240" s="1205">
        <f t="shared" ref="H240:J241" si="127">SUM(H241)</f>
        <v>0</v>
      </c>
      <c r="I240" s="1205">
        <f t="shared" si="127"/>
        <v>0</v>
      </c>
      <c r="J240" s="1205">
        <f t="shared" si="127"/>
        <v>0</v>
      </c>
      <c r="K240" s="1205">
        <f t="shared" ref="K240:L241" si="128">SUM(K241)</f>
        <v>0</v>
      </c>
      <c r="L240" s="1206">
        <f t="shared" si="128"/>
        <v>0</v>
      </c>
      <c r="N240" s="474"/>
      <c r="O240" s="474"/>
      <c r="P240" s="474"/>
      <c r="Q240" s="474"/>
      <c r="R240" s="474"/>
      <c r="S240" s="474"/>
      <c r="T240" s="474"/>
      <c r="U240" s="474"/>
    </row>
    <row r="241" spans="1:21" s="477" customFormat="1" ht="27">
      <c r="A241" s="1021" t="str">
        <f t="shared" si="107"/>
        <v>811041731</v>
      </c>
      <c r="B241" s="1207">
        <v>8110</v>
      </c>
      <c r="C241" s="1208">
        <v>4173</v>
      </c>
      <c r="D241" s="1209">
        <v>1</v>
      </c>
      <c r="E241" s="1209"/>
      <c r="F241" s="1209"/>
      <c r="G241" s="1210" t="s">
        <v>1619</v>
      </c>
      <c r="H241" s="1211">
        <f t="shared" si="127"/>
        <v>0</v>
      </c>
      <c r="I241" s="1211">
        <f t="shared" si="127"/>
        <v>0</v>
      </c>
      <c r="J241" s="1211">
        <f t="shared" si="127"/>
        <v>0</v>
      </c>
      <c r="K241" s="1211">
        <f t="shared" si="128"/>
        <v>0</v>
      </c>
      <c r="L241" s="1212">
        <f t="shared" si="128"/>
        <v>0</v>
      </c>
      <c r="N241" s="474"/>
      <c r="O241" s="474"/>
      <c r="P241" s="474"/>
      <c r="Q241" s="474"/>
      <c r="R241" s="474"/>
      <c r="S241" s="474"/>
      <c r="T241" s="474"/>
      <c r="U241" s="474"/>
    </row>
    <row r="242" spans="1:21" s="477" customFormat="1" ht="18">
      <c r="A242" s="1021" t="str">
        <f t="shared" si="107"/>
        <v>8110417311</v>
      </c>
      <c r="B242" s="1218">
        <v>8110</v>
      </c>
      <c r="C242" s="1219">
        <v>4173</v>
      </c>
      <c r="D242" s="1220">
        <v>1</v>
      </c>
      <c r="E242" s="1220">
        <v>1</v>
      </c>
      <c r="F242" s="1220"/>
      <c r="G242" s="1216" t="s">
        <v>1619</v>
      </c>
      <c r="H242" s="1217">
        <f>SUM(H243:H264)</f>
        <v>0</v>
      </c>
      <c r="I242" s="1217">
        <f>SUM(I243:I264)</f>
        <v>0</v>
      </c>
      <c r="J242" s="1217">
        <f>SUM(J243:J264)</f>
        <v>0</v>
      </c>
      <c r="K242" s="1217">
        <f t="shared" ref="K242:L242" si="129">SUM(K243:K264)</f>
        <v>0</v>
      </c>
      <c r="L242" s="1234">
        <f t="shared" si="129"/>
        <v>0</v>
      </c>
      <c r="N242" s="474"/>
      <c r="O242" s="474"/>
      <c r="P242" s="474"/>
      <c r="Q242" s="474"/>
      <c r="R242" s="474"/>
      <c r="S242" s="474"/>
      <c r="T242" s="474"/>
      <c r="U242" s="474"/>
    </row>
    <row r="243" spans="1:21" s="477" customFormat="1">
      <c r="A243" s="1021" t="str">
        <f t="shared" si="107"/>
        <v>81104173111</v>
      </c>
      <c r="B243" s="478">
        <v>8110</v>
      </c>
      <c r="C243" s="479">
        <v>4173</v>
      </c>
      <c r="D243" s="1168">
        <v>1</v>
      </c>
      <c r="E243" s="1168">
        <v>1</v>
      </c>
      <c r="F243" s="1168">
        <v>1</v>
      </c>
      <c r="G243" s="480" t="s">
        <v>506</v>
      </c>
      <c r="H243" s="481"/>
      <c r="I243" s="481"/>
      <c r="J243" s="481"/>
      <c r="K243" s="481"/>
      <c r="L243" s="1235"/>
      <c r="N243" s="474"/>
      <c r="O243" s="474"/>
      <c r="P243" s="474"/>
      <c r="Q243" s="474"/>
      <c r="R243" s="474"/>
      <c r="S243" s="474"/>
      <c r="T243" s="474"/>
      <c r="U243" s="474"/>
    </row>
    <row r="244" spans="1:21" s="477" customFormat="1">
      <c r="A244" s="1021" t="str">
        <f t="shared" si="107"/>
        <v>81104173112</v>
      </c>
      <c r="B244" s="478">
        <v>8110</v>
      </c>
      <c r="C244" s="479">
        <v>4173</v>
      </c>
      <c r="D244" s="1168">
        <v>1</v>
      </c>
      <c r="E244" s="1168">
        <v>1</v>
      </c>
      <c r="F244" s="1168">
        <v>2</v>
      </c>
      <c r="G244" s="480" t="s">
        <v>507</v>
      </c>
      <c r="H244" s="481"/>
      <c r="I244" s="481"/>
      <c r="J244" s="481"/>
      <c r="K244" s="481"/>
      <c r="L244" s="1235"/>
      <c r="N244" s="474"/>
      <c r="O244" s="474"/>
      <c r="P244" s="474"/>
      <c r="Q244" s="474"/>
      <c r="R244" s="474"/>
      <c r="S244" s="474"/>
      <c r="T244" s="474"/>
      <c r="U244" s="474"/>
    </row>
    <row r="245" spans="1:21" s="477" customFormat="1">
      <c r="A245" s="1021" t="str">
        <f t="shared" si="107"/>
        <v>81104173113</v>
      </c>
      <c r="B245" s="478">
        <v>8110</v>
      </c>
      <c r="C245" s="479">
        <v>4173</v>
      </c>
      <c r="D245" s="1168">
        <v>1</v>
      </c>
      <c r="E245" s="1168">
        <v>1</v>
      </c>
      <c r="F245" s="1168">
        <v>3</v>
      </c>
      <c r="G245" s="480" t="s">
        <v>508</v>
      </c>
      <c r="H245" s="481"/>
      <c r="I245" s="481"/>
      <c r="J245" s="481"/>
      <c r="K245" s="481"/>
      <c r="L245" s="1235"/>
      <c r="N245" s="474"/>
      <c r="O245" s="474"/>
      <c r="P245" s="474"/>
      <c r="Q245" s="474"/>
      <c r="R245" s="474"/>
      <c r="S245" s="474"/>
      <c r="T245" s="474"/>
      <c r="U245" s="474"/>
    </row>
    <row r="246" spans="1:21" s="477" customFormat="1">
      <c r="A246" s="1021" t="str">
        <f t="shared" si="107"/>
        <v>81104173114</v>
      </c>
      <c r="B246" s="478">
        <v>8110</v>
      </c>
      <c r="C246" s="479">
        <v>4173</v>
      </c>
      <c r="D246" s="1168">
        <v>1</v>
      </c>
      <c r="E246" s="1168">
        <v>1</v>
      </c>
      <c r="F246" s="1168">
        <v>4</v>
      </c>
      <c r="G246" s="480" t="s">
        <v>509</v>
      </c>
      <c r="H246" s="481"/>
      <c r="I246" s="481"/>
      <c r="J246" s="481"/>
      <c r="K246" s="481"/>
      <c r="L246" s="1235"/>
      <c r="N246" s="474"/>
      <c r="O246" s="474"/>
      <c r="P246" s="474"/>
      <c r="Q246" s="474"/>
      <c r="R246" s="474"/>
      <c r="S246" s="474"/>
      <c r="T246" s="474"/>
      <c r="U246" s="474"/>
    </row>
    <row r="247" spans="1:21" s="477" customFormat="1">
      <c r="A247" s="1021" t="str">
        <f t="shared" si="107"/>
        <v>81104173115</v>
      </c>
      <c r="B247" s="478">
        <v>8110</v>
      </c>
      <c r="C247" s="479">
        <v>4173</v>
      </c>
      <c r="D247" s="1168">
        <v>1</v>
      </c>
      <c r="E247" s="1168">
        <v>1</v>
      </c>
      <c r="F247" s="1168">
        <v>5</v>
      </c>
      <c r="G247" s="480" t="s">
        <v>510</v>
      </c>
      <c r="H247" s="481"/>
      <c r="I247" s="481"/>
      <c r="J247" s="481"/>
      <c r="K247" s="481"/>
      <c r="L247" s="1235"/>
      <c r="N247" s="474"/>
      <c r="O247" s="474"/>
      <c r="P247" s="474"/>
      <c r="Q247" s="474"/>
      <c r="R247" s="474"/>
      <c r="S247" s="474"/>
      <c r="T247" s="474"/>
      <c r="U247" s="474"/>
    </row>
    <row r="248" spans="1:21" s="477" customFormat="1">
      <c r="A248" s="1021" t="str">
        <f t="shared" si="107"/>
        <v>81104173116</v>
      </c>
      <c r="B248" s="478">
        <v>8110</v>
      </c>
      <c r="C248" s="479">
        <v>4173</v>
      </c>
      <c r="D248" s="1168">
        <v>1</v>
      </c>
      <c r="E248" s="1168">
        <v>1</v>
      </c>
      <c r="F248" s="1168">
        <v>6</v>
      </c>
      <c r="G248" s="480" t="s">
        <v>511</v>
      </c>
      <c r="H248" s="481"/>
      <c r="I248" s="481"/>
      <c r="J248" s="481"/>
      <c r="K248" s="481"/>
      <c r="L248" s="1235"/>
      <c r="N248" s="474"/>
      <c r="O248" s="474"/>
      <c r="P248" s="474"/>
      <c r="Q248" s="474"/>
      <c r="R248" s="474"/>
      <c r="S248" s="474"/>
      <c r="T248" s="474"/>
      <c r="U248" s="474"/>
    </row>
    <row r="249" spans="1:21" s="477" customFormat="1">
      <c r="A249" s="1021" t="str">
        <f t="shared" si="107"/>
        <v>81104173117</v>
      </c>
      <c r="B249" s="478">
        <v>8110</v>
      </c>
      <c r="C249" s="479">
        <v>4173</v>
      </c>
      <c r="D249" s="1168">
        <v>1</v>
      </c>
      <c r="E249" s="1168">
        <v>1</v>
      </c>
      <c r="F249" s="1168">
        <v>7</v>
      </c>
      <c r="G249" s="480" t="s">
        <v>512</v>
      </c>
      <c r="H249" s="481"/>
      <c r="I249" s="481"/>
      <c r="J249" s="481"/>
      <c r="K249" s="481"/>
      <c r="L249" s="1235"/>
      <c r="N249" s="474"/>
      <c r="O249" s="474"/>
      <c r="P249" s="474"/>
      <c r="Q249" s="474"/>
      <c r="R249" s="474"/>
      <c r="S249" s="474"/>
      <c r="T249" s="474"/>
      <c r="U249" s="474"/>
    </row>
    <row r="250" spans="1:21" s="477" customFormat="1">
      <c r="A250" s="1021" t="str">
        <f t="shared" si="107"/>
        <v>81104173118</v>
      </c>
      <c r="B250" s="478">
        <v>8110</v>
      </c>
      <c r="C250" s="479">
        <v>4173</v>
      </c>
      <c r="D250" s="1168">
        <v>1</v>
      </c>
      <c r="E250" s="1168">
        <v>1</v>
      </c>
      <c r="F250" s="1168">
        <v>8</v>
      </c>
      <c r="G250" s="480" t="s">
        <v>513</v>
      </c>
      <c r="H250" s="481"/>
      <c r="I250" s="481"/>
      <c r="J250" s="481"/>
      <c r="K250" s="481"/>
      <c r="L250" s="1235"/>
      <c r="N250" s="474"/>
      <c r="O250" s="474"/>
      <c r="P250" s="474"/>
      <c r="Q250" s="474"/>
      <c r="R250" s="474"/>
      <c r="S250" s="474"/>
      <c r="T250" s="474"/>
      <c r="U250" s="474"/>
    </row>
    <row r="251" spans="1:21" s="477" customFormat="1">
      <c r="A251" s="1021" t="str">
        <f t="shared" si="107"/>
        <v>81104173119</v>
      </c>
      <c r="B251" s="478">
        <v>8110</v>
      </c>
      <c r="C251" s="479">
        <v>4173</v>
      </c>
      <c r="D251" s="1168">
        <v>1</v>
      </c>
      <c r="E251" s="1168">
        <v>1</v>
      </c>
      <c r="F251" s="1168">
        <v>9</v>
      </c>
      <c r="G251" s="480" t="s">
        <v>514</v>
      </c>
      <c r="H251" s="481"/>
      <c r="I251" s="481"/>
      <c r="J251" s="481"/>
      <c r="K251" s="481"/>
      <c r="L251" s="1235"/>
      <c r="N251" s="474"/>
      <c r="O251" s="474"/>
      <c r="P251" s="474"/>
      <c r="Q251" s="474"/>
      <c r="R251" s="474"/>
      <c r="S251" s="474"/>
      <c r="T251" s="474"/>
      <c r="U251" s="474"/>
    </row>
    <row r="252" spans="1:21" s="477" customFormat="1">
      <c r="A252" s="1021" t="str">
        <f t="shared" si="107"/>
        <v>811041731110</v>
      </c>
      <c r="B252" s="478">
        <v>8110</v>
      </c>
      <c r="C252" s="479">
        <v>4173</v>
      </c>
      <c r="D252" s="1168">
        <v>1</v>
      </c>
      <c r="E252" s="1168">
        <v>1</v>
      </c>
      <c r="F252" s="1168">
        <v>10</v>
      </c>
      <c r="G252" s="480" t="s">
        <v>515</v>
      </c>
      <c r="H252" s="481"/>
      <c r="I252" s="481"/>
      <c r="J252" s="481"/>
      <c r="K252" s="481"/>
      <c r="L252" s="1235"/>
      <c r="N252" s="474"/>
      <c r="O252" s="474"/>
      <c r="P252" s="474"/>
      <c r="Q252" s="474"/>
      <c r="R252" s="474"/>
      <c r="S252" s="474"/>
      <c r="T252" s="474"/>
      <c r="U252" s="474"/>
    </row>
    <row r="253" spans="1:21" s="477" customFormat="1">
      <c r="A253" s="1021" t="str">
        <f t="shared" si="107"/>
        <v>811041731111</v>
      </c>
      <c r="B253" s="478">
        <v>8110</v>
      </c>
      <c r="C253" s="479">
        <v>4173</v>
      </c>
      <c r="D253" s="1168">
        <v>1</v>
      </c>
      <c r="E253" s="1168">
        <v>1</v>
      </c>
      <c r="F253" s="1168">
        <v>11</v>
      </c>
      <c r="G253" s="480" t="s">
        <v>516</v>
      </c>
      <c r="H253" s="481"/>
      <c r="I253" s="481"/>
      <c r="J253" s="481"/>
      <c r="K253" s="481"/>
      <c r="L253" s="1235"/>
      <c r="N253" s="474"/>
      <c r="O253" s="474"/>
      <c r="P253" s="474"/>
      <c r="Q253" s="474"/>
      <c r="R253" s="474"/>
      <c r="S253" s="474"/>
      <c r="T253" s="474"/>
      <c r="U253" s="474"/>
    </row>
    <row r="254" spans="1:21" s="477" customFormat="1">
      <c r="A254" s="1021" t="str">
        <f t="shared" si="107"/>
        <v>811041731112</v>
      </c>
      <c r="B254" s="478">
        <v>8110</v>
      </c>
      <c r="C254" s="479">
        <v>4173</v>
      </c>
      <c r="D254" s="1168">
        <v>1</v>
      </c>
      <c r="E254" s="1168">
        <v>1</v>
      </c>
      <c r="F254" s="1168">
        <v>12</v>
      </c>
      <c r="G254" s="480" t="s">
        <v>517</v>
      </c>
      <c r="H254" s="481"/>
      <c r="I254" s="481"/>
      <c r="J254" s="481"/>
      <c r="K254" s="481"/>
      <c r="L254" s="1235"/>
      <c r="N254" s="474"/>
      <c r="O254" s="474"/>
      <c r="P254" s="474"/>
      <c r="Q254" s="474"/>
      <c r="R254" s="474"/>
      <c r="S254" s="474"/>
      <c r="T254" s="474"/>
      <c r="U254" s="474"/>
    </row>
    <row r="255" spans="1:21" s="477" customFormat="1">
      <c r="A255" s="1021" t="str">
        <f t="shared" si="107"/>
        <v>811041731113</v>
      </c>
      <c r="B255" s="478">
        <v>8110</v>
      </c>
      <c r="C255" s="479">
        <v>4173</v>
      </c>
      <c r="D255" s="1168">
        <v>1</v>
      </c>
      <c r="E255" s="1168">
        <v>1</v>
      </c>
      <c r="F255" s="1168">
        <v>13</v>
      </c>
      <c r="G255" s="480" t="s">
        <v>518</v>
      </c>
      <c r="H255" s="481"/>
      <c r="I255" s="481"/>
      <c r="J255" s="481"/>
      <c r="K255" s="481"/>
      <c r="L255" s="1235"/>
      <c r="N255" s="474"/>
      <c r="O255" s="474"/>
      <c r="P255" s="474"/>
      <c r="Q255" s="474"/>
      <c r="R255" s="474"/>
      <c r="S255" s="474"/>
      <c r="T255" s="474"/>
      <c r="U255" s="474"/>
    </row>
    <row r="256" spans="1:21" s="477" customFormat="1">
      <c r="A256" s="1021" t="str">
        <f t="shared" si="107"/>
        <v>811041731114</v>
      </c>
      <c r="B256" s="478">
        <v>8110</v>
      </c>
      <c r="C256" s="479">
        <v>4173</v>
      </c>
      <c r="D256" s="1168">
        <v>1</v>
      </c>
      <c r="E256" s="1168">
        <v>1</v>
      </c>
      <c r="F256" s="1168">
        <v>14</v>
      </c>
      <c r="G256" s="480" t="s">
        <v>519</v>
      </c>
      <c r="H256" s="481"/>
      <c r="I256" s="481"/>
      <c r="J256" s="481"/>
      <c r="K256" s="481"/>
      <c r="L256" s="1235"/>
      <c r="N256" s="474"/>
      <c r="O256" s="474"/>
      <c r="P256" s="474"/>
      <c r="Q256" s="474"/>
      <c r="R256" s="474"/>
      <c r="S256" s="474"/>
      <c r="T256" s="474"/>
      <c r="U256" s="474"/>
    </row>
    <row r="257" spans="1:21" s="477" customFormat="1">
      <c r="A257" s="1021" t="str">
        <f t="shared" si="107"/>
        <v>811041731115</v>
      </c>
      <c r="B257" s="478">
        <v>8110</v>
      </c>
      <c r="C257" s="479">
        <v>4173</v>
      </c>
      <c r="D257" s="1168">
        <v>1</v>
      </c>
      <c r="E257" s="1168">
        <v>1</v>
      </c>
      <c r="F257" s="1168">
        <v>15</v>
      </c>
      <c r="G257" s="480" t="s">
        <v>520</v>
      </c>
      <c r="H257" s="481"/>
      <c r="I257" s="481"/>
      <c r="J257" s="481"/>
      <c r="K257" s="481"/>
      <c r="L257" s="1235"/>
      <c r="N257" s="474"/>
      <c r="O257" s="474"/>
      <c r="P257" s="474"/>
      <c r="Q257" s="474"/>
      <c r="R257" s="474"/>
      <c r="S257" s="474"/>
      <c r="T257" s="474"/>
      <c r="U257" s="474"/>
    </row>
    <row r="258" spans="1:21" s="477" customFormat="1">
      <c r="A258" s="1021" t="str">
        <f t="shared" si="107"/>
        <v>811041731116</v>
      </c>
      <c r="B258" s="478">
        <v>8110</v>
      </c>
      <c r="C258" s="479">
        <v>4173</v>
      </c>
      <c r="D258" s="1168">
        <v>1</v>
      </c>
      <c r="E258" s="1168">
        <v>1</v>
      </c>
      <c r="F258" s="1168">
        <v>16</v>
      </c>
      <c r="G258" s="480" t="s">
        <v>521</v>
      </c>
      <c r="H258" s="481"/>
      <c r="I258" s="481"/>
      <c r="J258" s="481"/>
      <c r="K258" s="481"/>
      <c r="L258" s="1235"/>
      <c r="N258" s="474"/>
      <c r="O258" s="474"/>
      <c r="P258" s="474"/>
      <c r="Q258" s="474"/>
      <c r="R258" s="474"/>
      <c r="S258" s="474"/>
      <c r="T258" s="474"/>
      <c r="U258" s="474"/>
    </row>
    <row r="259" spans="1:21" s="477" customFormat="1">
      <c r="A259" s="1021" t="str">
        <f t="shared" si="107"/>
        <v>811041731117</v>
      </c>
      <c r="B259" s="478">
        <v>8110</v>
      </c>
      <c r="C259" s="479">
        <v>4173</v>
      </c>
      <c r="D259" s="1168">
        <v>1</v>
      </c>
      <c r="E259" s="1168">
        <v>1</v>
      </c>
      <c r="F259" s="1168">
        <v>17</v>
      </c>
      <c r="G259" s="480" t="s">
        <v>522</v>
      </c>
      <c r="H259" s="481"/>
      <c r="I259" s="481"/>
      <c r="J259" s="481"/>
      <c r="K259" s="481"/>
      <c r="L259" s="1235"/>
      <c r="N259" s="474"/>
      <c r="O259" s="474"/>
      <c r="P259" s="474"/>
      <c r="Q259" s="474"/>
      <c r="R259" s="474"/>
      <c r="S259" s="474"/>
      <c r="T259" s="474"/>
      <c r="U259" s="474"/>
    </row>
    <row r="260" spans="1:21" s="477" customFormat="1">
      <c r="A260" s="1021" t="str">
        <f t="shared" si="107"/>
        <v>811041731118</v>
      </c>
      <c r="B260" s="478">
        <v>8110</v>
      </c>
      <c r="C260" s="479">
        <v>4173</v>
      </c>
      <c r="D260" s="1168">
        <v>1</v>
      </c>
      <c r="E260" s="1168">
        <v>1</v>
      </c>
      <c r="F260" s="1168">
        <v>18</v>
      </c>
      <c r="G260" s="480" t="s">
        <v>523</v>
      </c>
      <c r="H260" s="481"/>
      <c r="I260" s="481"/>
      <c r="J260" s="481"/>
      <c r="K260" s="481"/>
      <c r="L260" s="1235"/>
      <c r="N260" s="474"/>
      <c r="O260" s="474"/>
      <c r="P260" s="474"/>
      <c r="Q260" s="474"/>
      <c r="R260" s="474"/>
      <c r="S260" s="474"/>
      <c r="T260" s="474"/>
      <c r="U260" s="474"/>
    </row>
    <row r="261" spans="1:21" s="477" customFormat="1">
      <c r="A261" s="1021" t="str">
        <f t="shared" si="107"/>
        <v>811041731119</v>
      </c>
      <c r="B261" s="478">
        <v>8110</v>
      </c>
      <c r="C261" s="479">
        <v>4173</v>
      </c>
      <c r="D261" s="1168">
        <v>1</v>
      </c>
      <c r="E261" s="1168">
        <v>1</v>
      </c>
      <c r="F261" s="1168">
        <v>19</v>
      </c>
      <c r="G261" s="480" t="s">
        <v>524</v>
      </c>
      <c r="H261" s="481"/>
      <c r="I261" s="481"/>
      <c r="J261" s="481"/>
      <c r="K261" s="481"/>
      <c r="L261" s="1235"/>
      <c r="N261" s="474"/>
      <c r="O261" s="474"/>
      <c r="P261" s="474"/>
      <c r="Q261" s="474"/>
      <c r="R261" s="474"/>
      <c r="S261" s="474"/>
      <c r="T261" s="474"/>
      <c r="U261" s="474"/>
    </row>
    <row r="262" spans="1:21" s="477" customFormat="1">
      <c r="A262" s="1021" t="str">
        <f t="shared" si="107"/>
        <v>811041731120</v>
      </c>
      <c r="B262" s="478">
        <v>8110</v>
      </c>
      <c r="C262" s="479">
        <v>4173</v>
      </c>
      <c r="D262" s="1168">
        <v>1</v>
      </c>
      <c r="E262" s="1168">
        <v>1</v>
      </c>
      <c r="F262" s="1168">
        <v>20</v>
      </c>
      <c r="G262" s="480" t="s">
        <v>525</v>
      </c>
      <c r="H262" s="481"/>
      <c r="I262" s="481"/>
      <c r="J262" s="481"/>
      <c r="K262" s="481"/>
      <c r="L262" s="1235"/>
      <c r="N262" s="474"/>
      <c r="O262" s="474"/>
      <c r="P262" s="474"/>
      <c r="Q262" s="474"/>
      <c r="R262" s="474"/>
      <c r="S262" s="474"/>
      <c r="T262" s="474"/>
      <c r="U262" s="474"/>
    </row>
    <row r="263" spans="1:21" s="477" customFormat="1" ht="27">
      <c r="A263" s="1021" t="str">
        <f t="shared" si="107"/>
        <v>811041731121</v>
      </c>
      <c r="B263" s="478">
        <v>8110</v>
      </c>
      <c r="C263" s="479">
        <v>4173</v>
      </c>
      <c r="D263" s="1168">
        <v>1</v>
      </c>
      <c r="E263" s="1168">
        <v>1</v>
      </c>
      <c r="F263" s="1168">
        <v>21</v>
      </c>
      <c r="G263" s="480" t="s">
        <v>526</v>
      </c>
      <c r="H263" s="481"/>
      <c r="I263" s="481"/>
      <c r="J263" s="481"/>
      <c r="K263" s="481"/>
      <c r="L263" s="1235"/>
      <c r="N263" s="474"/>
      <c r="O263" s="474"/>
      <c r="P263" s="474"/>
      <c r="Q263" s="474"/>
      <c r="R263" s="474"/>
      <c r="S263" s="474"/>
      <c r="T263" s="474"/>
      <c r="U263" s="474"/>
    </row>
    <row r="264" spans="1:21" s="477" customFormat="1" ht="27">
      <c r="A264" s="1021" t="str">
        <f t="shared" si="107"/>
        <v>811041731122</v>
      </c>
      <c r="B264" s="478">
        <v>8110</v>
      </c>
      <c r="C264" s="479">
        <v>4173</v>
      </c>
      <c r="D264" s="1168">
        <v>1</v>
      </c>
      <c r="E264" s="1168">
        <v>1</v>
      </c>
      <c r="F264" s="1168">
        <v>22</v>
      </c>
      <c r="G264" s="480" t="s">
        <v>527</v>
      </c>
      <c r="H264" s="481"/>
      <c r="I264" s="481"/>
      <c r="J264" s="481"/>
      <c r="K264" s="481"/>
      <c r="L264" s="1235"/>
      <c r="N264" s="474"/>
      <c r="O264" s="474"/>
      <c r="P264" s="474"/>
      <c r="Q264" s="474"/>
      <c r="R264" s="474"/>
      <c r="S264" s="474"/>
      <c r="T264" s="474"/>
      <c r="U264" s="474"/>
    </row>
    <row r="265" spans="1:21" s="477" customFormat="1" ht="27">
      <c r="A265" s="1021" t="str">
        <f t="shared" si="107"/>
        <v>81104174</v>
      </c>
      <c r="B265" s="1201">
        <v>8110</v>
      </c>
      <c r="C265" s="1202">
        <v>4174</v>
      </c>
      <c r="D265" s="1203"/>
      <c r="E265" s="1203"/>
      <c r="F265" s="1203"/>
      <c r="G265" s="1204" t="s">
        <v>1890</v>
      </c>
      <c r="H265" s="1205">
        <f t="shared" ref="H265:J267" si="130">SUM(H266)</f>
        <v>0</v>
      </c>
      <c r="I265" s="1205">
        <f t="shared" si="130"/>
        <v>0</v>
      </c>
      <c r="J265" s="1205">
        <f t="shared" si="130"/>
        <v>0</v>
      </c>
      <c r="K265" s="1205">
        <f t="shared" ref="K265:L267" si="131">SUM(K266)</f>
        <v>0</v>
      </c>
      <c r="L265" s="1206">
        <f t="shared" si="131"/>
        <v>0</v>
      </c>
      <c r="N265" s="474"/>
      <c r="O265" s="474"/>
      <c r="P265" s="474"/>
      <c r="Q265" s="474"/>
      <c r="R265" s="474"/>
      <c r="S265" s="474"/>
      <c r="T265" s="474"/>
      <c r="U265" s="474"/>
    </row>
    <row r="266" spans="1:21" s="477" customFormat="1" ht="27">
      <c r="A266" s="1021" t="str">
        <f t="shared" si="107"/>
        <v>811041741</v>
      </c>
      <c r="B266" s="1207">
        <v>8110</v>
      </c>
      <c r="C266" s="1208">
        <v>4174</v>
      </c>
      <c r="D266" s="1209">
        <v>1</v>
      </c>
      <c r="E266" s="1209"/>
      <c r="F266" s="1209"/>
      <c r="G266" s="1210" t="s">
        <v>1890</v>
      </c>
      <c r="H266" s="1211">
        <f t="shared" si="130"/>
        <v>0</v>
      </c>
      <c r="I266" s="1211">
        <f t="shared" si="130"/>
        <v>0</v>
      </c>
      <c r="J266" s="1211">
        <f t="shared" si="130"/>
        <v>0</v>
      </c>
      <c r="K266" s="1211">
        <f t="shared" si="131"/>
        <v>0</v>
      </c>
      <c r="L266" s="1212">
        <f t="shared" si="131"/>
        <v>0</v>
      </c>
      <c r="N266" s="474"/>
      <c r="O266" s="474"/>
      <c r="P266" s="474"/>
      <c r="Q266" s="474"/>
      <c r="R266" s="474"/>
      <c r="S266" s="474"/>
      <c r="T266" s="474"/>
      <c r="U266" s="474"/>
    </row>
    <row r="267" spans="1:21" s="477" customFormat="1" ht="18">
      <c r="A267" s="1021" t="str">
        <f t="shared" si="107"/>
        <v>8110417411</v>
      </c>
      <c r="B267" s="1218">
        <v>8110</v>
      </c>
      <c r="C267" s="1219">
        <v>4174</v>
      </c>
      <c r="D267" s="1220">
        <v>1</v>
      </c>
      <c r="E267" s="1220">
        <v>1</v>
      </c>
      <c r="F267" s="1220"/>
      <c r="G267" s="1216" t="s">
        <v>1890</v>
      </c>
      <c r="H267" s="1217">
        <f t="shared" si="130"/>
        <v>0</v>
      </c>
      <c r="I267" s="1217">
        <f t="shared" si="130"/>
        <v>0</v>
      </c>
      <c r="J267" s="1217">
        <f t="shared" si="130"/>
        <v>0</v>
      </c>
      <c r="K267" s="1217">
        <f t="shared" si="131"/>
        <v>0</v>
      </c>
      <c r="L267" s="1234">
        <f t="shared" si="131"/>
        <v>0</v>
      </c>
      <c r="N267" s="474"/>
      <c r="O267" s="474"/>
      <c r="P267" s="474"/>
      <c r="Q267" s="474"/>
      <c r="R267" s="474"/>
      <c r="S267" s="474"/>
      <c r="T267" s="474"/>
      <c r="U267" s="474"/>
    </row>
    <row r="268" spans="1:21" s="477" customFormat="1" ht="33" customHeight="1">
      <c r="A268" s="1021" t="str">
        <f t="shared" si="107"/>
        <v>81104174111</v>
      </c>
      <c r="B268" s="478">
        <v>8110</v>
      </c>
      <c r="C268" s="479">
        <v>4174</v>
      </c>
      <c r="D268" s="1168">
        <v>1</v>
      </c>
      <c r="E268" s="1168">
        <v>1</v>
      </c>
      <c r="F268" s="1168">
        <v>1</v>
      </c>
      <c r="G268" s="480" t="s">
        <v>1890</v>
      </c>
      <c r="H268" s="481"/>
      <c r="I268" s="481"/>
      <c r="J268" s="481"/>
      <c r="K268" s="481"/>
      <c r="L268" s="1235"/>
      <c r="N268" s="474"/>
      <c r="O268" s="474"/>
      <c r="P268" s="474"/>
      <c r="Q268" s="474"/>
      <c r="R268" s="474"/>
      <c r="S268" s="474"/>
      <c r="T268" s="474"/>
      <c r="U268" s="474"/>
    </row>
    <row r="269" spans="1:21" s="477" customFormat="1" ht="27">
      <c r="A269" s="1021" t="str">
        <f t="shared" ref="A269:A335" si="132">B269&amp;C269&amp;D269&amp;E269&amp;F269</f>
        <v>81104175</v>
      </c>
      <c r="B269" s="1201">
        <v>8110</v>
      </c>
      <c r="C269" s="1202">
        <v>4175</v>
      </c>
      <c r="D269" s="1203"/>
      <c r="E269" s="1203"/>
      <c r="F269" s="1203"/>
      <c r="G269" s="1204" t="s">
        <v>1620</v>
      </c>
      <c r="H269" s="1205">
        <f t="shared" ref="H269:J270" si="133">+H270</f>
        <v>0</v>
      </c>
      <c r="I269" s="1205">
        <f t="shared" si="133"/>
        <v>0</v>
      </c>
      <c r="J269" s="1205">
        <f t="shared" si="133"/>
        <v>0</v>
      </c>
      <c r="K269" s="1205">
        <f t="shared" ref="K269:L270" si="134">+K270</f>
        <v>0</v>
      </c>
      <c r="L269" s="1206">
        <f t="shared" si="134"/>
        <v>0</v>
      </c>
      <c r="N269" s="474"/>
      <c r="O269" s="474"/>
      <c r="P269" s="474"/>
      <c r="Q269" s="474"/>
      <c r="R269" s="474"/>
      <c r="S269" s="474"/>
      <c r="T269" s="474"/>
      <c r="U269" s="474"/>
    </row>
    <row r="270" spans="1:21" s="477" customFormat="1" ht="27">
      <c r="A270" s="1021" t="str">
        <f t="shared" si="132"/>
        <v>811041751</v>
      </c>
      <c r="B270" s="1207">
        <v>8110</v>
      </c>
      <c r="C270" s="1208">
        <v>4175</v>
      </c>
      <c r="D270" s="1209">
        <v>1</v>
      </c>
      <c r="E270" s="1209"/>
      <c r="F270" s="1209"/>
      <c r="G270" s="1210" t="s">
        <v>1620</v>
      </c>
      <c r="H270" s="1211">
        <f t="shared" si="133"/>
        <v>0</v>
      </c>
      <c r="I270" s="1211">
        <f t="shared" si="133"/>
        <v>0</v>
      </c>
      <c r="J270" s="1211">
        <f t="shared" si="133"/>
        <v>0</v>
      </c>
      <c r="K270" s="1211">
        <f t="shared" si="134"/>
        <v>0</v>
      </c>
      <c r="L270" s="1212">
        <f t="shared" si="134"/>
        <v>0</v>
      </c>
      <c r="N270" s="474"/>
      <c r="O270" s="474"/>
      <c r="P270" s="474"/>
      <c r="Q270" s="474"/>
      <c r="R270" s="474"/>
      <c r="S270" s="474"/>
      <c r="T270" s="474"/>
      <c r="U270" s="474"/>
    </row>
    <row r="271" spans="1:21" s="477" customFormat="1" ht="27">
      <c r="A271" s="1021" t="str">
        <f t="shared" si="132"/>
        <v>8110417511</v>
      </c>
      <c r="B271" s="1218">
        <v>8110</v>
      </c>
      <c r="C271" s="1219">
        <v>4175</v>
      </c>
      <c r="D271" s="1220">
        <v>1</v>
      </c>
      <c r="E271" s="1220">
        <v>1</v>
      </c>
      <c r="F271" s="1220"/>
      <c r="G271" s="1216" t="s">
        <v>1620</v>
      </c>
      <c r="H271" s="1217">
        <f>SUM(H272)</f>
        <v>0</v>
      </c>
      <c r="I271" s="1217">
        <f>SUM(I272)</f>
        <v>0</v>
      </c>
      <c r="J271" s="1217">
        <f>SUM(J272)</f>
        <v>0</v>
      </c>
      <c r="K271" s="1217">
        <f t="shared" ref="K271:L271" si="135">SUM(K272)</f>
        <v>0</v>
      </c>
      <c r="L271" s="1234">
        <f t="shared" si="135"/>
        <v>0</v>
      </c>
      <c r="N271" s="474"/>
      <c r="O271" s="474"/>
      <c r="P271" s="474"/>
      <c r="Q271" s="474"/>
      <c r="R271" s="474"/>
      <c r="S271" s="474"/>
      <c r="T271" s="474"/>
      <c r="U271" s="474"/>
    </row>
    <row r="272" spans="1:21" s="477" customFormat="1" ht="33" customHeight="1">
      <c r="A272" s="1021" t="str">
        <f t="shared" si="132"/>
        <v>81104175111</v>
      </c>
      <c r="B272" s="1017">
        <v>8110</v>
      </c>
      <c r="C272" s="1018">
        <v>4175</v>
      </c>
      <c r="D272" s="1176">
        <v>1</v>
      </c>
      <c r="E272" s="1176">
        <v>1</v>
      </c>
      <c r="F272" s="1176">
        <v>1</v>
      </c>
      <c r="G272" s="1019" t="s">
        <v>1620</v>
      </c>
      <c r="H272" s="1016"/>
      <c r="I272" s="1016"/>
      <c r="J272" s="1016"/>
      <c r="K272" s="1016"/>
      <c r="L272" s="1277"/>
      <c r="N272" s="474"/>
      <c r="O272" s="474"/>
      <c r="P272" s="474"/>
      <c r="Q272" s="474"/>
      <c r="R272" s="474"/>
      <c r="S272" s="474"/>
      <c r="T272" s="474"/>
      <c r="U272" s="474"/>
    </row>
    <row r="273" spans="1:21" s="477" customFormat="1" ht="27">
      <c r="A273" s="1021" t="str">
        <f t="shared" si="132"/>
        <v>81104176</v>
      </c>
      <c r="B273" s="1201">
        <v>8110</v>
      </c>
      <c r="C273" s="1202">
        <v>4176</v>
      </c>
      <c r="D273" s="1203"/>
      <c r="E273" s="1203"/>
      <c r="F273" s="1203"/>
      <c r="G273" s="1204" t="s">
        <v>1621</v>
      </c>
      <c r="H273" s="1205">
        <f t="shared" ref="H273:J274" si="136">+H274</f>
        <v>0</v>
      </c>
      <c r="I273" s="1205">
        <f t="shared" si="136"/>
        <v>0</v>
      </c>
      <c r="J273" s="1205">
        <f t="shared" si="136"/>
        <v>0</v>
      </c>
      <c r="K273" s="1205">
        <f t="shared" ref="K273:L274" si="137">+K274</f>
        <v>0</v>
      </c>
      <c r="L273" s="1206">
        <f t="shared" si="137"/>
        <v>0</v>
      </c>
      <c r="N273" s="474"/>
      <c r="O273" s="474"/>
      <c r="P273" s="474"/>
      <c r="Q273" s="474"/>
      <c r="R273" s="474"/>
      <c r="S273" s="474"/>
      <c r="T273" s="474"/>
      <c r="U273" s="474"/>
    </row>
    <row r="274" spans="1:21" s="477" customFormat="1" ht="27">
      <c r="A274" s="1021" t="str">
        <f t="shared" si="132"/>
        <v>811041761</v>
      </c>
      <c r="B274" s="1207">
        <v>8110</v>
      </c>
      <c r="C274" s="1208">
        <v>4176</v>
      </c>
      <c r="D274" s="1209">
        <v>1</v>
      </c>
      <c r="E274" s="1209"/>
      <c r="F274" s="1209"/>
      <c r="G274" s="1210" t="s">
        <v>1621</v>
      </c>
      <c r="H274" s="1211">
        <f t="shared" si="136"/>
        <v>0</v>
      </c>
      <c r="I274" s="1211">
        <f t="shared" si="136"/>
        <v>0</v>
      </c>
      <c r="J274" s="1211">
        <f t="shared" si="136"/>
        <v>0</v>
      </c>
      <c r="K274" s="1211">
        <f t="shared" si="137"/>
        <v>0</v>
      </c>
      <c r="L274" s="1212">
        <f t="shared" si="137"/>
        <v>0</v>
      </c>
      <c r="N274" s="474"/>
      <c r="O274" s="474"/>
      <c r="P274" s="474"/>
      <c r="Q274" s="474"/>
      <c r="R274" s="474"/>
      <c r="S274" s="474"/>
      <c r="T274" s="474"/>
      <c r="U274" s="474"/>
    </row>
    <row r="275" spans="1:21" s="477" customFormat="1" ht="27">
      <c r="A275" s="1021" t="str">
        <f t="shared" si="132"/>
        <v>8110417611</v>
      </c>
      <c r="B275" s="1218">
        <v>8110</v>
      </c>
      <c r="C275" s="1219">
        <v>4176</v>
      </c>
      <c r="D275" s="1220">
        <v>1</v>
      </c>
      <c r="E275" s="1220">
        <v>1</v>
      </c>
      <c r="F275" s="1220"/>
      <c r="G275" s="1216" t="s">
        <v>1621</v>
      </c>
      <c r="H275" s="1217">
        <f>SUM(H276)</f>
        <v>0</v>
      </c>
      <c r="I275" s="1217">
        <f>SUM(I276)</f>
        <v>0</v>
      </c>
      <c r="J275" s="1217">
        <f>SUM(J276)</f>
        <v>0</v>
      </c>
      <c r="K275" s="1217">
        <f t="shared" ref="K275:L275" si="138">SUM(K276)</f>
        <v>0</v>
      </c>
      <c r="L275" s="1234">
        <f t="shared" si="138"/>
        <v>0</v>
      </c>
      <c r="N275" s="474"/>
      <c r="O275" s="474"/>
      <c r="P275" s="474"/>
      <c r="Q275" s="474"/>
      <c r="R275" s="474"/>
      <c r="S275" s="474"/>
      <c r="T275" s="474"/>
      <c r="U275" s="474"/>
    </row>
    <row r="276" spans="1:21" s="477" customFormat="1" ht="33" customHeight="1">
      <c r="A276" s="1021" t="str">
        <f t="shared" si="132"/>
        <v>81104176111</v>
      </c>
      <c r="B276" s="1017">
        <v>8110</v>
      </c>
      <c r="C276" s="1018">
        <v>4176</v>
      </c>
      <c r="D276" s="1176">
        <v>1</v>
      </c>
      <c r="E276" s="1176">
        <v>1</v>
      </c>
      <c r="F276" s="1176">
        <v>1</v>
      </c>
      <c r="G276" s="1019" t="s">
        <v>1621</v>
      </c>
      <c r="H276" s="1016"/>
      <c r="I276" s="1016"/>
      <c r="J276" s="1016"/>
      <c r="K276" s="1016"/>
      <c r="L276" s="1277"/>
      <c r="N276" s="474"/>
      <c r="O276" s="474"/>
      <c r="P276" s="474"/>
      <c r="Q276" s="474"/>
      <c r="R276" s="474"/>
      <c r="S276" s="474"/>
      <c r="T276" s="474"/>
      <c r="U276" s="474"/>
    </row>
    <row r="277" spans="1:21" s="477" customFormat="1" ht="27">
      <c r="A277" s="1021" t="str">
        <f t="shared" si="132"/>
        <v>81104177</v>
      </c>
      <c r="B277" s="1201">
        <v>8110</v>
      </c>
      <c r="C277" s="1202">
        <v>4177</v>
      </c>
      <c r="D277" s="1203"/>
      <c r="E277" s="1203"/>
      <c r="F277" s="1203"/>
      <c r="G277" s="1204" t="s">
        <v>1622</v>
      </c>
      <c r="H277" s="1205">
        <f t="shared" ref="H277:J278" si="139">+H278</f>
        <v>0</v>
      </c>
      <c r="I277" s="1205">
        <f t="shared" si="139"/>
        <v>0</v>
      </c>
      <c r="J277" s="1205">
        <f t="shared" si="139"/>
        <v>0</v>
      </c>
      <c r="K277" s="1205">
        <f t="shared" ref="K277:L278" si="140">+K278</f>
        <v>0</v>
      </c>
      <c r="L277" s="1206">
        <f t="shared" si="140"/>
        <v>0</v>
      </c>
      <c r="N277" s="474"/>
      <c r="O277" s="474"/>
      <c r="P277" s="474"/>
      <c r="Q277" s="474"/>
      <c r="R277" s="474"/>
      <c r="S277" s="474"/>
      <c r="T277" s="474"/>
      <c r="U277" s="474"/>
    </row>
    <row r="278" spans="1:21" s="477" customFormat="1" ht="27">
      <c r="A278" s="1021" t="str">
        <f t="shared" si="132"/>
        <v>811041771</v>
      </c>
      <c r="B278" s="1207">
        <v>8110</v>
      </c>
      <c r="C278" s="1208">
        <v>4177</v>
      </c>
      <c r="D278" s="1209">
        <v>1</v>
      </c>
      <c r="E278" s="1209"/>
      <c r="F278" s="1209"/>
      <c r="G278" s="1210" t="s">
        <v>1622</v>
      </c>
      <c r="H278" s="1211">
        <f t="shared" si="139"/>
        <v>0</v>
      </c>
      <c r="I278" s="1211">
        <f t="shared" si="139"/>
        <v>0</v>
      </c>
      <c r="J278" s="1211">
        <f t="shared" si="139"/>
        <v>0</v>
      </c>
      <c r="K278" s="1211">
        <f t="shared" si="140"/>
        <v>0</v>
      </c>
      <c r="L278" s="1212">
        <f t="shared" si="140"/>
        <v>0</v>
      </c>
      <c r="N278" s="474"/>
      <c r="O278" s="474"/>
      <c r="P278" s="474"/>
      <c r="Q278" s="474"/>
      <c r="R278" s="474"/>
      <c r="S278" s="474"/>
      <c r="T278" s="474"/>
      <c r="U278" s="474"/>
    </row>
    <row r="279" spans="1:21" s="477" customFormat="1" ht="18">
      <c r="A279" s="1021" t="str">
        <f t="shared" si="132"/>
        <v>8110417711</v>
      </c>
      <c r="B279" s="1218">
        <v>8110</v>
      </c>
      <c r="C279" s="1219">
        <v>4177</v>
      </c>
      <c r="D279" s="1220">
        <v>1</v>
      </c>
      <c r="E279" s="1220">
        <v>1</v>
      </c>
      <c r="F279" s="1220"/>
      <c r="G279" s="1216" t="s">
        <v>1622</v>
      </c>
      <c r="H279" s="1217">
        <f>SUM(H280)</f>
        <v>0</v>
      </c>
      <c r="I279" s="1217">
        <f>SUM(I280)</f>
        <v>0</v>
      </c>
      <c r="J279" s="1217">
        <f>SUM(J280)</f>
        <v>0</v>
      </c>
      <c r="K279" s="1217">
        <f t="shared" ref="K279:L279" si="141">SUM(K280)</f>
        <v>0</v>
      </c>
      <c r="L279" s="1234">
        <f t="shared" si="141"/>
        <v>0</v>
      </c>
      <c r="N279" s="474"/>
      <c r="O279" s="474"/>
      <c r="P279" s="474"/>
      <c r="Q279" s="474"/>
      <c r="R279" s="474"/>
      <c r="S279" s="474"/>
      <c r="T279" s="474"/>
      <c r="U279" s="474"/>
    </row>
    <row r="280" spans="1:21" s="477" customFormat="1" ht="33" customHeight="1">
      <c r="A280" s="1021" t="str">
        <f t="shared" si="132"/>
        <v>81104177111</v>
      </c>
      <c r="B280" s="1017">
        <v>8110</v>
      </c>
      <c r="C280" s="1018">
        <v>4177</v>
      </c>
      <c r="D280" s="1176">
        <v>1</v>
      </c>
      <c r="E280" s="1176">
        <v>1</v>
      </c>
      <c r="F280" s="1176">
        <v>1</v>
      </c>
      <c r="G280" s="1019" t="s">
        <v>1622</v>
      </c>
      <c r="H280" s="1016"/>
      <c r="I280" s="1016"/>
      <c r="J280" s="1016"/>
      <c r="K280" s="1016"/>
      <c r="L280" s="1277"/>
      <c r="N280" s="474"/>
      <c r="O280" s="474"/>
      <c r="P280" s="474"/>
      <c r="Q280" s="474"/>
      <c r="R280" s="474"/>
      <c r="S280" s="474"/>
      <c r="T280" s="474"/>
      <c r="U280" s="474"/>
    </row>
    <row r="281" spans="1:21" s="477" customFormat="1" ht="18">
      <c r="A281" s="1021" t="str">
        <f t="shared" si="132"/>
        <v>81104178</v>
      </c>
      <c r="B281" s="1201">
        <v>8110</v>
      </c>
      <c r="C281" s="1202">
        <v>4178</v>
      </c>
      <c r="D281" s="1203"/>
      <c r="E281" s="1203"/>
      <c r="F281" s="1203"/>
      <c r="G281" s="1204" t="s">
        <v>1623</v>
      </c>
      <c r="H281" s="1205">
        <f t="shared" ref="H281:J282" si="142">+H282</f>
        <v>0</v>
      </c>
      <c r="I281" s="1205">
        <f t="shared" si="142"/>
        <v>0</v>
      </c>
      <c r="J281" s="1205">
        <f t="shared" si="142"/>
        <v>0</v>
      </c>
      <c r="K281" s="1205">
        <f t="shared" ref="K281:L282" si="143">+K282</f>
        <v>0</v>
      </c>
      <c r="L281" s="1206">
        <f t="shared" si="143"/>
        <v>0</v>
      </c>
      <c r="N281" s="474"/>
      <c r="O281" s="474"/>
      <c r="P281" s="474"/>
      <c r="Q281" s="474"/>
      <c r="R281" s="474"/>
      <c r="S281" s="474"/>
      <c r="T281" s="474"/>
      <c r="U281" s="474"/>
    </row>
    <row r="282" spans="1:21" s="477" customFormat="1" ht="18">
      <c r="A282" s="1021" t="str">
        <f t="shared" si="132"/>
        <v>811041781</v>
      </c>
      <c r="B282" s="1207">
        <v>8110</v>
      </c>
      <c r="C282" s="1208">
        <v>4178</v>
      </c>
      <c r="D282" s="1209">
        <v>1</v>
      </c>
      <c r="E282" s="1209"/>
      <c r="F282" s="1209"/>
      <c r="G282" s="1210" t="s">
        <v>1623</v>
      </c>
      <c r="H282" s="1211">
        <f t="shared" si="142"/>
        <v>0</v>
      </c>
      <c r="I282" s="1211">
        <f t="shared" si="142"/>
        <v>0</v>
      </c>
      <c r="J282" s="1211">
        <f t="shared" si="142"/>
        <v>0</v>
      </c>
      <c r="K282" s="1211">
        <f t="shared" si="143"/>
        <v>0</v>
      </c>
      <c r="L282" s="1212">
        <f t="shared" si="143"/>
        <v>0</v>
      </c>
      <c r="N282" s="474"/>
      <c r="O282" s="474"/>
      <c r="P282" s="474"/>
      <c r="Q282" s="474"/>
      <c r="R282" s="474"/>
      <c r="S282" s="474"/>
      <c r="T282" s="474"/>
      <c r="U282" s="474"/>
    </row>
    <row r="283" spans="1:21" s="477" customFormat="1" ht="18">
      <c r="A283" s="1021" t="str">
        <f t="shared" si="132"/>
        <v>8110417811</v>
      </c>
      <c r="B283" s="1218">
        <v>8110</v>
      </c>
      <c r="C283" s="1219">
        <v>4178</v>
      </c>
      <c r="D283" s="1220">
        <v>1</v>
      </c>
      <c r="E283" s="1220">
        <v>1</v>
      </c>
      <c r="F283" s="1220"/>
      <c r="G283" s="1216" t="s">
        <v>1623</v>
      </c>
      <c r="H283" s="1217">
        <f>SUM(H284)</f>
        <v>0</v>
      </c>
      <c r="I283" s="1217">
        <f>SUM(I284)</f>
        <v>0</v>
      </c>
      <c r="J283" s="1217">
        <f>SUM(J284)</f>
        <v>0</v>
      </c>
      <c r="K283" s="1217">
        <f t="shared" ref="K283:L283" si="144">SUM(K284)</f>
        <v>0</v>
      </c>
      <c r="L283" s="1234">
        <f t="shared" si="144"/>
        <v>0</v>
      </c>
      <c r="N283" s="474"/>
      <c r="O283" s="474"/>
      <c r="P283" s="474"/>
      <c r="Q283" s="474"/>
      <c r="R283" s="474"/>
      <c r="S283" s="474"/>
      <c r="T283" s="474"/>
      <c r="U283" s="474"/>
    </row>
    <row r="284" spans="1:21" s="477" customFormat="1" ht="33" customHeight="1">
      <c r="A284" s="1021" t="str">
        <f t="shared" si="132"/>
        <v>81104178111</v>
      </c>
      <c r="B284" s="1017">
        <v>8110</v>
      </c>
      <c r="C284" s="1018">
        <v>4178</v>
      </c>
      <c r="D284" s="1176">
        <v>1</v>
      </c>
      <c r="E284" s="1176">
        <v>1</v>
      </c>
      <c r="F284" s="1176">
        <v>1</v>
      </c>
      <c r="G284" s="1019" t="s">
        <v>1623</v>
      </c>
      <c r="H284" s="1016"/>
      <c r="I284" s="1016"/>
      <c r="J284" s="1016"/>
      <c r="K284" s="1016"/>
      <c r="L284" s="1277"/>
      <c r="N284" s="474"/>
      <c r="O284" s="474"/>
      <c r="P284" s="474"/>
      <c r="Q284" s="474"/>
      <c r="R284" s="474"/>
      <c r="S284" s="474"/>
      <c r="T284" s="474"/>
      <c r="U284" s="474"/>
    </row>
    <row r="285" spans="1:21" s="477" customFormat="1" ht="19.5" customHeight="1">
      <c r="A285" s="1021" t="str">
        <f t="shared" si="132"/>
        <v>Subtotal (7)</v>
      </c>
      <c r="B285" s="1247" t="s">
        <v>2112</v>
      </c>
      <c r="C285" s="1248"/>
      <c r="D285" s="1175"/>
      <c r="E285" s="1175"/>
      <c r="F285" s="1175"/>
      <c r="G285" s="484"/>
      <c r="H285" s="475">
        <f>+H232+H236+H240+H265+H269+H273+H277+H281</f>
        <v>0</v>
      </c>
      <c r="I285" s="475">
        <f>+I232+I236+I240+I265+I269+I273+I277+I281</f>
        <v>0</v>
      </c>
      <c r="J285" s="475">
        <f>+J232+J236+J240+J265+J269+J273+J277+J281</f>
        <v>0</v>
      </c>
      <c r="K285" s="475">
        <f t="shared" ref="K285:L285" si="145">+K232+K236+K240+K265+K269+K273+K277+K281</f>
        <v>0</v>
      </c>
      <c r="L285" s="476">
        <f t="shared" si="145"/>
        <v>0</v>
      </c>
      <c r="N285" s="474"/>
      <c r="O285" s="474"/>
      <c r="P285" s="474"/>
      <c r="Q285" s="474"/>
      <c r="R285" s="474"/>
      <c r="S285" s="474"/>
      <c r="T285" s="474"/>
      <c r="U285" s="474"/>
    </row>
    <row r="286" spans="1:21" s="477" customFormat="1" ht="46.5" customHeight="1">
      <c r="A286" s="1021" t="str">
        <f t="shared" si="132"/>
        <v>81104200</v>
      </c>
      <c r="B286" s="1183">
        <v>8110</v>
      </c>
      <c r="C286" s="1184">
        <v>4200</v>
      </c>
      <c r="D286" s="1185"/>
      <c r="E286" s="1185"/>
      <c r="F286" s="1185"/>
      <c r="G286" s="1186" t="s">
        <v>1624</v>
      </c>
      <c r="H286" s="1196">
        <f>+H287+H360</f>
        <v>0</v>
      </c>
      <c r="I286" s="1196">
        <f>+I287+I360</f>
        <v>0</v>
      </c>
      <c r="J286" s="1196">
        <f>+J287+J360</f>
        <v>0</v>
      </c>
      <c r="K286" s="1196">
        <f t="shared" ref="K286:L286" si="146">+K287+K360</f>
        <v>0</v>
      </c>
      <c r="L286" s="1197">
        <f t="shared" si="146"/>
        <v>0</v>
      </c>
      <c r="N286" s="474"/>
      <c r="O286" s="474"/>
      <c r="P286" s="474"/>
      <c r="Q286" s="474"/>
      <c r="R286" s="474"/>
      <c r="S286" s="474"/>
      <c r="T286" s="474"/>
      <c r="U286" s="474"/>
    </row>
    <row r="287" spans="1:21" s="477" customFormat="1" ht="21" customHeight="1">
      <c r="A287" s="1021" t="str">
        <f t="shared" si="132"/>
        <v>81104210</v>
      </c>
      <c r="B287" s="1177">
        <v>8110</v>
      </c>
      <c r="C287" s="1178">
        <v>4210</v>
      </c>
      <c r="D287" s="1179"/>
      <c r="E287" s="1179"/>
      <c r="F287" s="1179"/>
      <c r="G287" s="1180" t="s">
        <v>1669</v>
      </c>
      <c r="H287" s="1181">
        <f>+H288+H317+H325+H329+H334</f>
        <v>0</v>
      </c>
      <c r="I287" s="1181">
        <f>+I288+I317+I325+I329+I334</f>
        <v>0</v>
      </c>
      <c r="J287" s="1181">
        <f>+J288+J317+J325+J329+J334</f>
        <v>0</v>
      </c>
      <c r="K287" s="1181">
        <f t="shared" ref="K287:L287" si="147">+K288+K317+K325+K329+K334</f>
        <v>0</v>
      </c>
      <c r="L287" s="1182">
        <f t="shared" si="147"/>
        <v>0</v>
      </c>
      <c r="N287" s="474"/>
      <c r="O287" s="474"/>
      <c r="P287" s="474"/>
      <c r="Q287" s="474"/>
      <c r="R287" s="474"/>
      <c r="S287" s="474"/>
      <c r="T287" s="474"/>
      <c r="U287" s="474"/>
    </row>
    <row r="288" spans="1:21" s="477" customFormat="1">
      <c r="A288" s="1021" t="str">
        <f t="shared" si="132"/>
        <v>81104211</v>
      </c>
      <c r="B288" s="1201">
        <v>8110</v>
      </c>
      <c r="C288" s="1202">
        <v>4211</v>
      </c>
      <c r="D288" s="1203"/>
      <c r="E288" s="1203"/>
      <c r="F288" s="1203"/>
      <c r="G288" s="1204" t="s">
        <v>54</v>
      </c>
      <c r="H288" s="1205">
        <f>SUM(H289)</f>
        <v>0</v>
      </c>
      <c r="I288" s="1205">
        <f>SUM(I289)</f>
        <v>0</v>
      </c>
      <c r="J288" s="1205">
        <f>SUM(J289)</f>
        <v>0</v>
      </c>
      <c r="K288" s="1205">
        <f t="shared" ref="K288:L288" si="148">SUM(K289)</f>
        <v>0</v>
      </c>
      <c r="L288" s="1206">
        <f t="shared" si="148"/>
        <v>0</v>
      </c>
      <c r="N288" s="474"/>
      <c r="O288" s="474"/>
      <c r="P288" s="474"/>
      <c r="Q288" s="474"/>
      <c r="R288" s="474"/>
      <c r="S288" s="474"/>
      <c r="T288" s="474"/>
      <c r="U288" s="474"/>
    </row>
    <row r="289" spans="1:21" s="477" customFormat="1">
      <c r="A289" s="1021" t="str">
        <f t="shared" si="132"/>
        <v>811042111</v>
      </c>
      <c r="B289" s="1207">
        <v>8110</v>
      </c>
      <c r="C289" s="1208">
        <v>4211</v>
      </c>
      <c r="D289" s="1209">
        <v>1</v>
      </c>
      <c r="E289" s="1209"/>
      <c r="F289" s="1209"/>
      <c r="G289" s="1210" t="s">
        <v>54</v>
      </c>
      <c r="H289" s="1211">
        <f>+H290+H303</f>
        <v>0</v>
      </c>
      <c r="I289" s="1211">
        <f>+I290+I303</f>
        <v>0</v>
      </c>
      <c r="J289" s="1211">
        <f>+J290+J303</f>
        <v>0</v>
      </c>
      <c r="K289" s="1211">
        <f t="shared" ref="K289:L289" si="149">+K290+K303</f>
        <v>0</v>
      </c>
      <c r="L289" s="1212">
        <f t="shared" si="149"/>
        <v>0</v>
      </c>
      <c r="N289" s="474"/>
      <c r="O289" s="474"/>
      <c r="P289" s="474"/>
      <c r="Q289" s="474"/>
      <c r="R289" s="474"/>
      <c r="S289" s="474"/>
      <c r="T289" s="474"/>
      <c r="U289" s="474"/>
    </row>
    <row r="290" spans="1:21" s="477" customFormat="1" ht="18">
      <c r="A290" s="1021" t="str">
        <f t="shared" si="132"/>
        <v>8110421111</v>
      </c>
      <c r="B290" s="1218">
        <v>8110</v>
      </c>
      <c r="C290" s="1219">
        <v>4211</v>
      </c>
      <c r="D290" s="1220">
        <v>1</v>
      </c>
      <c r="E290" s="1220">
        <v>1</v>
      </c>
      <c r="F290" s="1220"/>
      <c r="G290" s="1216" t="s">
        <v>1625</v>
      </c>
      <c r="H290" s="1217">
        <f>SUM(H291:H302)</f>
        <v>0</v>
      </c>
      <c r="I290" s="1217">
        <f>SUM(I291:I302)</f>
        <v>0</v>
      </c>
      <c r="J290" s="1217">
        <f>SUM(J291:J302)</f>
        <v>0</v>
      </c>
      <c r="K290" s="1217">
        <f t="shared" ref="K290:L290" si="150">SUM(K291:K302)</f>
        <v>0</v>
      </c>
      <c r="L290" s="1234">
        <f t="shared" si="150"/>
        <v>0</v>
      </c>
      <c r="N290" s="474"/>
      <c r="O290" s="474"/>
      <c r="P290" s="474"/>
      <c r="Q290" s="474"/>
      <c r="R290" s="474"/>
      <c r="S290" s="474"/>
      <c r="T290" s="474"/>
      <c r="U290" s="474"/>
    </row>
    <row r="291" spans="1:21" s="477" customFormat="1">
      <c r="A291" s="1021" t="str">
        <f t="shared" si="132"/>
        <v>81104211111</v>
      </c>
      <c r="B291" s="478">
        <v>8110</v>
      </c>
      <c r="C291" s="479">
        <v>4211</v>
      </c>
      <c r="D291" s="1168">
        <v>1</v>
      </c>
      <c r="E291" s="1168">
        <v>1</v>
      </c>
      <c r="F291" s="1168">
        <v>1</v>
      </c>
      <c r="G291" s="480" t="s">
        <v>528</v>
      </c>
      <c r="H291" s="481"/>
      <c r="I291" s="481"/>
      <c r="J291" s="481"/>
      <c r="K291" s="481"/>
      <c r="L291" s="1235"/>
      <c r="N291" s="474"/>
      <c r="O291" s="474"/>
      <c r="P291" s="474"/>
      <c r="Q291" s="474"/>
      <c r="R291" s="474"/>
      <c r="S291" s="474"/>
      <c r="T291" s="474"/>
      <c r="U291" s="474"/>
    </row>
    <row r="292" spans="1:21" s="477" customFormat="1">
      <c r="A292" s="1021" t="str">
        <f t="shared" si="132"/>
        <v>81104211112</v>
      </c>
      <c r="B292" s="478">
        <v>8110</v>
      </c>
      <c r="C292" s="479">
        <v>4211</v>
      </c>
      <c r="D292" s="1168">
        <v>1</v>
      </c>
      <c r="E292" s="1168">
        <v>1</v>
      </c>
      <c r="F292" s="1168">
        <v>2</v>
      </c>
      <c r="G292" s="480" t="s">
        <v>1189</v>
      </c>
      <c r="H292" s="481"/>
      <c r="I292" s="481"/>
      <c r="J292" s="481"/>
      <c r="K292" s="481"/>
      <c r="L292" s="1235"/>
      <c r="N292" s="474"/>
      <c r="O292" s="474"/>
      <c r="P292" s="474"/>
      <c r="Q292" s="474"/>
      <c r="R292" s="474"/>
      <c r="S292" s="474"/>
      <c r="T292" s="474"/>
      <c r="U292" s="474"/>
    </row>
    <row r="293" spans="1:21" s="477" customFormat="1">
      <c r="A293" s="1021" t="str">
        <f t="shared" si="132"/>
        <v>81104211113</v>
      </c>
      <c r="B293" s="478">
        <v>8110</v>
      </c>
      <c r="C293" s="479">
        <v>4211</v>
      </c>
      <c r="D293" s="1168">
        <v>1</v>
      </c>
      <c r="E293" s="1168">
        <v>1</v>
      </c>
      <c r="F293" s="1168">
        <v>3</v>
      </c>
      <c r="G293" s="480" t="s">
        <v>529</v>
      </c>
      <c r="H293" s="481"/>
      <c r="I293" s="481"/>
      <c r="J293" s="481"/>
      <c r="K293" s="481"/>
      <c r="L293" s="1235"/>
      <c r="N293" s="474"/>
      <c r="O293" s="474"/>
      <c r="P293" s="474"/>
      <c r="Q293" s="474"/>
      <c r="R293" s="474"/>
      <c r="S293" s="474"/>
      <c r="T293" s="474"/>
      <c r="U293" s="474"/>
    </row>
    <row r="294" spans="1:21" s="477" customFormat="1">
      <c r="A294" s="1021" t="str">
        <f t="shared" si="132"/>
        <v>81104211114</v>
      </c>
      <c r="B294" s="478">
        <v>8110</v>
      </c>
      <c r="C294" s="479">
        <v>4211</v>
      </c>
      <c r="D294" s="1168">
        <v>1</v>
      </c>
      <c r="E294" s="1168">
        <v>1</v>
      </c>
      <c r="F294" s="1168">
        <v>4</v>
      </c>
      <c r="G294" s="480" t="s">
        <v>26</v>
      </c>
      <c r="H294" s="481"/>
      <c r="I294" s="481"/>
      <c r="J294" s="481"/>
      <c r="K294" s="481"/>
      <c r="L294" s="1235"/>
      <c r="N294" s="474"/>
      <c r="O294" s="474"/>
      <c r="P294" s="474"/>
      <c r="Q294" s="474"/>
      <c r="R294" s="474"/>
      <c r="S294" s="474"/>
      <c r="T294" s="474"/>
      <c r="U294" s="474"/>
    </row>
    <row r="295" spans="1:21" s="477" customFormat="1">
      <c r="A295" s="1021" t="str">
        <f t="shared" si="132"/>
        <v>81104211115</v>
      </c>
      <c r="B295" s="478">
        <v>8110</v>
      </c>
      <c r="C295" s="479">
        <v>4211</v>
      </c>
      <c r="D295" s="1168">
        <v>1</v>
      </c>
      <c r="E295" s="1168">
        <v>1</v>
      </c>
      <c r="F295" s="1168">
        <v>5</v>
      </c>
      <c r="G295" s="480" t="s">
        <v>1626</v>
      </c>
      <c r="H295" s="481"/>
      <c r="I295" s="481"/>
      <c r="J295" s="481"/>
      <c r="K295" s="481"/>
      <c r="L295" s="1235"/>
      <c r="N295" s="474"/>
      <c r="O295" s="474"/>
      <c r="P295" s="474"/>
      <c r="Q295" s="474"/>
      <c r="R295" s="474"/>
      <c r="S295" s="474"/>
      <c r="T295" s="474"/>
      <c r="U295" s="474"/>
    </row>
    <row r="296" spans="1:21" s="477" customFormat="1">
      <c r="A296" s="1021" t="str">
        <f t="shared" si="132"/>
        <v>81104211116</v>
      </c>
      <c r="B296" s="478">
        <v>8110</v>
      </c>
      <c r="C296" s="479">
        <v>4211</v>
      </c>
      <c r="D296" s="1168">
        <v>1</v>
      </c>
      <c r="E296" s="1168">
        <v>1</v>
      </c>
      <c r="F296" s="1168">
        <v>6</v>
      </c>
      <c r="G296" s="480" t="s">
        <v>530</v>
      </c>
      <c r="H296" s="481"/>
      <c r="I296" s="481"/>
      <c r="J296" s="481"/>
      <c r="K296" s="481"/>
      <c r="L296" s="1235"/>
      <c r="N296" s="474"/>
      <c r="O296" s="474"/>
      <c r="P296" s="474"/>
      <c r="Q296" s="474"/>
      <c r="R296" s="474"/>
      <c r="S296" s="474"/>
      <c r="T296" s="474"/>
      <c r="U296" s="474"/>
    </row>
    <row r="297" spans="1:21" s="477" customFormat="1">
      <c r="A297" s="1021" t="str">
        <f t="shared" si="132"/>
        <v>81104211117</v>
      </c>
      <c r="B297" s="478">
        <v>8110</v>
      </c>
      <c r="C297" s="479">
        <v>4211</v>
      </c>
      <c r="D297" s="1168">
        <v>1</v>
      </c>
      <c r="E297" s="1168">
        <v>1</v>
      </c>
      <c r="F297" s="1168">
        <v>7</v>
      </c>
      <c r="G297" s="480" t="s">
        <v>531</v>
      </c>
      <c r="H297" s="481"/>
      <c r="I297" s="481"/>
      <c r="J297" s="481"/>
      <c r="K297" s="481"/>
      <c r="L297" s="1235"/>
      <c r="N297" s="474"/>
      <c r="O297" s="474"/>
      <c r="P297" s="474"/>
      <c r="Q297" s="474"/>
      <c r="R297" s="474"/>
      <c r="S297" s="474"/>
      <c r="T297" s="474"/>
      <c r="U297" s="474"/>
    </row>
    <row r="298" spans="1:21" s="477" customFormat="1" ht="18">
      <c r="A298" s="1021" t="str">
        <f t="shared" si="132"/>
        <v>81104211118</v>
      </c>
      <c r="B298" s="478">
        <v>8110</v>
      </c>
      <c r="C298" s="479">
        <v>4211</v>
      </c>
      <c r="D298" s="1168">
        <v>1</v>
      </c>
      <c r="E298" s="1168">
        <v>1</v>
      </c>
      <c r="F298" s="1168">
        <v>8</v>
      </c>
      <c r="G298" s="480" t="s">
        <v>532</v>
      </c>
      <c r="H298" s="481"/>
      <c r="I298" s="481"/>
      <c r="J298" s="481"/>
      <c r="K298" s="481"/>
      <c r="L298" s="1235"/>
      <c r="N298" s="474"/>
      <c r="O298" s="474"/>
      <c r="P298" s="474"/>
      <c r="Q298" s="474"/>
      <c r="R298" s="474"/>
      <c r="S298" s="474"/>
      <c r="T298" s="474"/>
      <c r="U298" s="474"/>
    </row>
    <row r="299" spans="1:21" s="477" customFormat="1">
      <c r="A299" s="1021" t="str">
        <f t="shared" si="132"/>
        <v>81104211119</v>
      </c>
      <c r="B299" s="478">
        <v>8110</v>
      </c>
      <c r="C299" s="479">
        <v>4211</v>
      </c>
      <c r="D299" s="1168">
        <v>1</v>
      </c>
      <c r="E299" s="1168">
        <v>1</v>
      </c>
      <c r="F299" s="1168">
        <v>9</v>
      </c>
      <c r="G299" s="480" t="s">
        <v>533</v>
      </c>
      <c r="H299" s="481"/>
      <c r="I299" s="481"/>
      <c r="J299" s="481"/>
      <c r="K299" s="481"/>
      <c r="L299" s="1235"/>
      <c r="N299" s="474"/>
      <c r="O299" s="474"/>
      <c r="P299" s="474"/>
      <c r="Q299" s="474"/>
      <c r="R299" s="474"/>
      <c r="S299" s="474"/>
      <c r="T299" s="474"/>
      <c r="U299" s="474"/>
    </row>
    <row r="300" spans="1:21" s="477" customFormat="1" ht="41.25" customHeight="1">
      <c r="A300" s="1021" t="str">
        <f t="shared" si="132"/>
        <v>811042111110</v>
      </c>
      <c r="B300" s="478">
        <v>8110</v>
      </c>
      <c r="C300" s="479">
        <v>4211</v>
      </c>
      <c r="D300" s="1168">
        <v>1</v>
      </c>
      <c r="E300" s="1168">
        <v>1</v>
      </c>
      <c r="F300" s="1168">
        <v>10</v>
      </c>
      <c r="G300" s="480" t="s">
        <v>542</v>
      </c>
      <c r="H300" s="481"/>
      <c r="I300" s="481"/>
      <c r="J300" s="481"/>
      <c r="K300" s="481"/>
      <c r="L300" s="1235"/>
      <c r="N300" s="474"/>
      <c r="O300" s="474"/>
      <c r="P300" s="474"/>
      <c r="Q300" s="474"/>
      <c r="R300" s="474"/>
      <c r="S300" s="474"/>
      <c r="T300" s="474"/>
      <c r="U300" s="474"/>
    </row>
    <row r="301" spans="1:21" s="477" customFormat="1" ht="41.25" customHeight="1">
      <c r="A301" s="1021"/>
      <c r="B301" s="478">
        <v>8110</v>
      </c>
      <c r="C301" s="479">
        <v>4211</v>
      </c>
      <c r="D301" s="1168">
        <v>1</v>
      </c>
      <c r="E301" s="1168">
        <v>1</v>
      </c>
      <c r="F301" s="1168">
        <v>11</v>
      </c>
      <c r="G301" s="480" t="s">
        <v>1891</v>
      </c>
      <c r="H301" s="481"/>
      <c r="I301" s="481"/>
      <c r="J301" s="481"/>
      <c r="K301" s="481"/>
      <c r="L301" s="1235"/>
      <c r="N301" s="474"/>
      <c r="O301" s="474"/>
      <c r="P301" s="474"/>
      <c r="Q301" s="474"/>
      <c r="R301" s="474"/>
      <c r="S301" s="474"/>
      <c r="T301" s="474"/>
      <c r="U301" s="474"/>
    </row>
    <row r="302" spans="1:21" s="477" customFormat="1" ht="41.25" customHeight="1">
      <c r="A302" s="1021"/>
      <c r="B302" s="478">
        <v>8110</v>
      </c>
      <c r="C302" s="479">
        <v>4211</v>
      </c>
      <c r="D302" s="1168">
        <v>1</v>
      </c>
      <c r="E302" s="1168">
        <v>1</v>
      </c>
      <c r="F302" s="1168">
        <v>12</v>
      </c>
      <c r="G302" s="480" t="s">
        <v>1892</v>
      </c>
      <c r="H302" s="481"/>
      <c r="I302" s="481"/>
      <c r="J302" s="481"/>
      <c r="K302" s="481"/>
      <c r="L302" s="1235"/>
      <c r="N302" s="474"/>
      <c r="O302" s="474"/>
      <c r="P302" s="474"/>
      <c r="Q302" s="474"/>
      <c r="R302" s="474"/>
      <c r="S302" s="474"/>
      <c r="T302" s="474"/>
      <c r="U302" s="474"/>
    </row>
    <row r="303" spans="1:21" s="477" customFormat="1" ht="18">
      <c r="A303" s="1021" t="str">
        <f t="shared" si="132"/>
        <v>8110421112</v>
      </c>
      <c r="B303" s="1218">
        <v>8110</v>
      </c>
      <c r="C303" s="1219">
        <v>4211</v>
      </c>
      <c r="D303" s="1220">
        <v>1</v>
      </c>
      <c r="E303" s="1220">
        <v>2</v>
      </c>
      <c r="F303" s="1220"/>
      <c r="G303" s="1216" t="s">
        <v>1893</v>
      </c>
      <c r="H303" s="1217">
        <f>SUM(H304:H316)</f>
        <v>0</v>
      </c>
      <c r="I303" s="1217">
        <f>SUM(I304:I316)</f>
        <v>0</v>
      </c>
      <c r="J303" s="1217">
        <f>SUM(J304:J316)</f>
        <v>0</v>
      </c>
      <c r="K303" s="1217">
        <f t="shared" ref="K303:L303" si="151">SUM(K304:K316)</f>
        <v>0</v>
      </c>
      <c r="L303" s="1234">
        <f t="shared" si="151"/>
        <v>0</v>
      </c>
      <c r="N303" s="474"/>
      <c r="O303" s="474"/>
      <c r="P303" s="474"/>
      <c r="Q303" s="474"/>
      <c r="R303" s="474"/>
      <c r="S303" s="474"/>
      <c r="T303" s="474"/>
      <c r="U303" s="474"/>
    </row>
    <row r="304" spans="1:21" s="477" customFormat="1" ht="20.25" customHeight="1">
      <c r="A304" s="1021" t="str">
        <f t="shared" si="132"/>
        <v>81104211121</v>
      </c>
      <c r="B304" s="478">
        <v>8110</v>
      </c>
      <c r="C304" s="479">
        <v>4211</v>
      </c>
      <c r="D304" s="1168">
        <v>1</v>
      </c>
      <c r="E304" s="1168">
        <v>2</v>
      </c>
      <c r="F304" s="1168">
        <v>1</v>
      </c>
      <c r="G304" s="480" t="s">
        <v>534</v>
      </c>
      <c r="H304" s="481"/>
      <c r="I304" s="481"/>
      <c r="J304" s="481"/>
      <c r="K304" s="481"/>
      <c r="L304" s="1235"/>
      <c r="N304" s="474"/>
      <c r="O304" s="474"/>
      <c r="P304" s="474"/>
      <c r="Q304" s="474"/>
      <c r="R304" s="474"/>
      <c r="S304" s="474"/>
      <c r="T304" s="474"/>
      <c r="U304" s="474"/>
    </row>
    <row r="305" spans="1:21" s="477" customFormat="1" ht="20.25" customHeight="1">
      <c r="A305" s="1021" t="str">
        <f t="shared" si="132"/>
        <v>81104211122</v>
      </c>
      <c r="B305" s="478">
        <v>8110</v>
      </c>
      <c r="C305" s="479">
        <v>4211</v>
      </c>
      <c r="D305" s="1168">
        <v>1</v>
      </c>
      <c r="E305" s="1168">
        <v>2</v>
      </c>
      <c r="F305" s="1168">
        <v>2</v>
      </c>
      <c r="G305" s="480" t="s">
        <v>535</v>
      </c>
      <c r="H305" s="481"/>
      <c r="I305" s="481"/>
      <c r="J305" s="481"/>
      <c r="K305" s="481"/>
      <c r="L305" s="1235"/>
      <c r="N305" s="474"/>
      <c r="O305" s="474"/>
      <c r="P305" s="474"/>
      <c r="Q305" s="474"/>
      <c r="R305" s="474"/>
      <c r="S305" s="474"/>
      <c r="T305" s="474"/>
      <c r="U305" s="474"/>
    </row>
    <row r="306" spans="1:21" s="477" customFormat="1" ht="34.5" customHeight="1">
      <c r="A306" s="1021" t="str">
        <f t="shared" si="132"/>
        <v>81104211123</v>
      </c>
      <c r="B306" s="478">
        <v>8110</v>
      </c>
      <c r="C306" s="479">
        <v>4211</v>
      </c>
      <c r="D306" s="1168">
        <v>1</v>
      </c>
      <c r="E306" s="1168">
        <v>2</v>
      </c>
      <c r="F306" s="1168">
        <v>3</v>
      </c>
      <c r="G306" s="480" t="s">
        <v>536</v>
      </c>
      <c r="H306" s="481"/>
      <c r="I306" s="481"/>
      <c r="J306" s="481"/>
      <c r="K306" s="481"/>
      <c r="L306" s="1235"/>
      <c r="N306" s="474"/>
      <c r="O306" s="474"/>
      <c r="P306" s="474"/>
      <c r="Q306" s="474"/>
      <c r="R306" s="474"/>
      <c r="S306" s="474"/>
      <c r="T306" s="474"/>
      <c r="U306" s="474"/>
    </row>
    <row r="307" spans="1:21" s="477" customFormat="1" ht="34.5" customHeight="1">
      <c r="A307" s="1021" t="str">
        <f t="shared" si="132"/>
        <v>81104211124</v>
      </c>
      <c r="B307" s="478">
        <v>8110</v>
      </c>
      <c r="C307" s="479">
        <v>4211</v>
      </c>
      <c r="D307" s="1168">
        <v>1</v>
      </c>
      <c r="E307" s="1168">
        <v>2</v>
      </c>
      <c r="F307" s="1168">
        <v>4</v>
      </c>
      <c r="G307" s="480" t="s">
        <v>1894</v>
      </c>
      <c r="H307" s="481"/>
      <c r="I307" s="481"/>
      <c r="J307" s="481"/>
      <c r="K307" s="481"/>
      <c r="L307" s="1235"/>
      <c r="N307" s="474"/>
      <c r="O307" s="474"/>
      <c r="P307" s="474"/>
      <c r="Q307" s="474"/>
      <c r="R307" s="474"/>
      <c r="S307" s="474"/>
      <c r="T307" s="474"/>
      <c r="U307" s="474"/>
    </row>
    <row r="308" spans="1:21" s="477" customFormat="1" ht="34.5" customHeight="1">
      <c r="A308" s="1021" t="str">
        <f t="shared" si="132"/>
        <v>81104211125</v>
      </c>
      <c r="B308" s="478">
        <v>8110</v>
      </c>
      <c r="C308" s="479">
        <v>4211</v>
      </c>
      <c r="D308" s="1168">
        <v>1</v>
      </c>
      <c r="E308" s="1168">
        <v>2</v>
      </c>
      <c r="F308" s="1168">
        <v>5</v>
      </c>
      <c r="G308" s="480" t="s">
        <v>23</v>
      </c>
      <c r="H308" s="481"/>
      <c r="I308" s="481"/>
      <c r="J308" s="481"/>
      <c r="K308" s="481"/>
      <c r="L308" s="1235"/>
      <c r="N308" s="474"/>
      <c r="O308" s="474"/>
      <c r="P308" s="474"/>
      <c r="Q308" s="474"/>
      <c r="R308" s="474"/>
      <c r="S308" s="474"/>
      <c r="T308" s="474"/>
      <c r="U308" s="474"/>
    </row>
    <row r="309" spans="1:21" s="477" customFormat="1" ht="34.5" customHeight="1">
      <c r="A309" s="1021" t="str">
        <f t="shared" si="132"/>
        <v>81104211126</v>
      </c>
      <c r="B309" s="478">
        <v>8110</v>
      </c>
      <c r="C309" s="479">
        <v>4211</v>
      </c>
      <c r="D309" s="1168">
        <v>1</v>
      </c>
      <c r="E309" s="1168">
        <v>2</v>
      </c>
      <c r="F309" s="1168">
        <v>6</v>
      </c>
      <c r="G309" s="480" t="s">
        <v>22</v>
      </c>
      <c r="H309" s="481"/>
      <c r="I309" s="481"/>
      <c r="J309" s="481"/>
      <c r="K309" s="481"/>
      <c r="L309" s="1235"/>
      <c r="N309" s="474"/>
      <c r="O309" s="474"/>
      <c r="P309" s="474"/>
      <c r="Q309" s="474"/>
      <c r="R309" s="474"/>
      <c r="S309" s="474"/>
      <c r="T309" s="474"/>
      <c r="U309" s="474"/>
    </row>
    <row r="310" spans="1:21" s="477" customFormat="1" ht="34.5" customHeight="1">
      <c r="A310" s="1021" t="str">
        <f t="shared" si="132"/>
        <v>81104211127</v>
      </c>
      <c r="B310" s="478">
        <v>8110</v>
      </c>
      <c r="C310" s="479">
        <v>4211</v>
      </c>
      <c r="D310" s="1168">
        <v>1</v>
      </c>
      <c r="E310" s="1168">
        <v>2</v>
      </c>
      <c r="F310" s="1168">
        <v>7</v>
      </c>
      <c r="G310" s="480" t="s">
        <v>24</v>
      </c>
      <c r="H310" s="481"/>
      <c r="I310" s="481"/>
      <c r="J310" s="481"/>
      <c r="K310" s="481"/>
      <c r="L310" s="1235"/>
      <c r="N310" s="474"/>
      <c r="O310" s="474"/>
      <c r="P310" s="474"/>
      <c r="Q310" s="474"/>
      <c r="R310" s="474"/>
      <c r="S310" s="474"/>
      <c r="T310" s="474"/>
      <c r="U310" s="474"/>
    </row>
    <row r="311" spans="1:21" s="477" customFormat="1" ht="34.5" customHeight="1">
      <c r="A311" s="1021" t="str">
        <f t="shared" si="132"/>
        <v>81104211128</v>
      </c>
      <c r="B311" s="478">
        <v>8110</v>
      </c>
      <c r="C311" s="479">
        <v>4211</v>
      </c>
      <c r="D311" s="1168">
        <v>1</v>
      </c>
      <c r="E311" s="1168">
        <v>2</v>
      </c>
      <c r="F311" s="1168">
        <v>8</v>
      </c>
      <c r="G311" s="480" t="s">
        <v>25</v>
      </c>
      <c r="H311" s="481"/>
      <c r="I311" s="481"/>
      <c r="J311" s="481"/>
      <c r="K311" s="481"/>
      <c r="L311" s="1235"/>
      <c r="N311" s="474"/>
      <c r="O311" s="474"/>
      <c r="P311" s="474"/>
      <c r="Q311" s="474"/>
      <c r="R311" s="474"/>
      <c r="S311" s="474"/>
      <c r="T311" s="474"/>
      <c r="U311" s="474"/>
    </row>
    <row r="312" spans="1:21" s="477" customFormat="1">
      <c r="A312" s="1021" t="str">
        <f t="shared" si="132"/>
        <v>81104211129</v>
      </c>
      <c r="B312" s="478">
        <v>8110</v>
      </c>
      <c r="C312" s="479">
        <v>4211</v>
      </c>
      <c r="D312" s="1168">
        <v>1</v>
      </c>
      <c r="E312" s="1168">
        <v>2</v>
      </c>
      <c r="F312" s="1168">
        <v>9</v>
      </c>
      <c r="G312" s="480" t="s">
        <v>541</v>
      </c>
      <c r="H312" s="481"/>
      <c r="I312" s="481"/>
      <c r="J312" s="481"/>
      <c r="K312" s="481"/>
      <c r="L312" s="1235"/>
      <c r="N312" s="474"/>
      <c r="O312" s="474"/>
      <c r="P312" s="474"/>
      <c r="Q312" s="474"/>
      <c r="R312" s="474"/>
      <c r="S312" s="474"/>
      <c r="T312" s="474"/>
      <c r="U312" s="474"/>
    </row>
    <row r="313" spans="1:21" s="477" customFormat="1">
      <c r="A313" s="1021" t="str">
        <f t="shared" si="132"/>
        <v>811042111210</v>
      </c>
      <c r="B313" s="478">
        <v>8110</v>
      </c>
      <c r="C313" s="479">
        <v>4211</v>
      </c>
      <c r="D313" s="1168">
        <v>1</v>
      </c>
      <c r="E313" s="1168">
        <v>2</v>
      </c>
      <c r="F313" s="1168">
        <v>10</v>
      </c>
      <c r="G313" s="480" t="s">
        <v>538</v>
      </c>
      <c r="H313" s="481"/>
      <c r="I313" s="481"/>
      <c r="J313" s="481"/>
      <c r="K313" s="481"/>
      <c r="L313" s="1235"/>
      <c r="N313" s="474"/>
      <c r="O313" s="474"/>
      <c r="P313" s="474"/>
      <c r="Q313" s="474"/>
      <c r="R313" s="474"/>
      <c r="S313" s="474"/>
      <c r="T313" s="474"/>
      <c r="U313" s="474"/>
    </row>
    <row r="314" spans="1:21" s="477" customFormat="1" ht="18">
      <c r="A314" s="1021" t="str">
        <f t="shared" si="132"/>
        <v>811042111211</v>
      </c>
      <c r="B314" s="478">
        <v>8110</v>
      </c>
      <c r="C314" s="479">
        <v>4211</v>
      </c>
      <c r="D314" s="1168">
        <v>1</v>
      </c>
      <c r="E314" s="1168">
        <v>2</v>
      </c>
      <c r="F314" s="1168">
        <v>11</v>
      </c>
      <c r="G314" s="480" t="s">
        <v>539</v>
      </c>
      <c r="H314" s="481"/>
      <c r="I314" s="481"/>
      <c r="J314" s="481"/>
      <c r="K314" s="481"/>
      <c r="L314" s="1235"/>
      <c r="N314" s="474"/>
      <c r="O314" s="474"/>
      <c r="P314" s="474"/>
      <c r="Q314" s="474"/>
      <c r="R314" s="474"/>
      <c r="S314" s="474"/>
      <c r="T314" s="474"/>
      <c r="U314" s="474"/>
    </row>
    <row r="315" spans="1:21" s="477" customFormat="1">
      <c r="A315" s="1021" t="str">
        <f t="shared" si="132"/>
        <v>811042111212</v>
      </c>
      <c r="B315" s="478">
        <v>8110</v>
      </c>
      <c r="C315" s="479">
        <v>4211</v>
      </c>
      <c r="D315" s="1168">
        <v>1</v>
      </c>
      <c r="E315" s="1168">
        <v>2</v>
      </c>
      <c r="F315" s="1168">
        <v>12</v>
      </c>
      <c r="G315" s="480" t="s">
        <v>540</v>
      </c>
      <c r="H315" s="481"/>
      <c r="I315" s="481"/>
      <c r="J315" s="481"/>
      <c r="K315" s="481"/>
      <c r="L315" s="1235"/>
      <c r="N315" s="474"/>
      <c r="O315" s="474"/>
      <c r="P315" s="474"/>
      <c r="Q315" s="474"/>
      <c r="R315" s="474"/>
      <c r="S315" s="474"/>
      <c r="T315" s="474"/>
      <c r="U315" s="474"/>
    </row>
    <row r="316" spans="1:21" s="477" customFormat="1" ht="35.25" customHeight="1">
      <c r="A316" s="1021" t="str">
        <f t="shared" si="132"/>
        <v>811042111213</v>
      </c>
      <c r="B316" s="478">
        <v>8110</v>
      </c>
      <c r="C316" s="479">
        <v>4211</v>
      </c>
      <c r="D316" s="1168">
        <v>1</v>
      </c>
      <c r="E316" s="1168">
        <v>2</v>
      </c>
      <c r="F316" s="1168">
        <v>13</v>
      </c>
      <c r="G316" s="480" t="s">
        <v>537</v>
      </c>
      <c r="H316" s="481"/>
      <c r="I316" s="481"/>
      <c r="J316" s="481"/>
      <c r="K316" s="481"/>
      <c r="L316" s="1235"/>
      <c r="N316" s="474"/>
      <c r="O316" s="474"/>
      <c r="P316" s="474"/>
      <c r="Q316" s="474"/>
      <c r="R316" s="474"/>
      <c r="S316" s="474"/>
      <c r="T316" s="474"/>
      <c r="U316" s="474"/>
    </row>
    <row r="317" spans="1:21" s="477" customFormat="1">
      <c r="A317" s="1021" t="str">
        <f t="shared" si="132"/>
        <v>81104212</v>
      </c>
      <c r="B317" s="1201">
        <v>8110</v>
      </c>
      <c r="C317" s="1202">
        <v>4212</v>
      </c>
      <c r="D317" s="1203"/>
      <c r="E317" s="1203"/>
      <c r="F317" s="1203"/>
      <c r="G317" s="1204" t="s">
        <v>1627</v>
      </c>
      <c r="H317" s="1205">
        <f t="shared" ref="H317:J318" si="152">SUM(H318)</f>
        <v>0</v>
      </c>
      <c r="I317" s="1205">
        <f t="shared" si="152"/>
        <v>0</v>
      </c>
      <c r="J317" s="1205">
        <f t="shared" si="152"/>
        <v>0</v>
      </c>
      <c r="K317" s="1205">
        <f t="shared" ref="K317:L318" si="153">SUM(K318)</f>
        <v>0</v>
      </c>
      <c r="L317" s="1206">
        <f t="shared" si="153"/>
        <v>0</v>
      </c>
      <c r="N317" s="474"/>
      <c r="O317" s="474"/>
      <c r="P317" s="474"/>
      <c r="Q317" s="474"/>
      <c r="R317" s="474"/>
      <c r="S317" s="474"/>
      <c r="T317" s="474"/>
      <c r="U317" s="474"/>
    </row>
    <row r="318" spans="1:21" s="477" customFormat="1">
      <c r="A318" s="1021" t="str">
        <f t="shared" si="132"/>
        <v>811042121</v>
      </c>
      <c r="B318" s="1207">
        <v>8110</v>
      </c>
      <c r="C318" s="1208">
        <v>4212</v>
      </c>
      <c r="D318" s="1209">
        <v>1</v>
      </c>
      <c r="E318" s="1209"/>
      <c r="F318" s="1209"/>
      <c r="G318" s="1210" t="s">
        <v>55</v>
      </c>
      <c r="H318" s="1211">
        <f t="shared" si="152"/>
        <v>0</v>
      </c>
      <c r="I318" s="1211">
        <f t="shared" si="152"/>
        <v>0</v>
      </c>
      <c r="J318" s="1211">
        <f t="shared" si="152"/>
        <v>0</v>
      </c>
      <c r="K318" s="1211">
        <f t="shared" si="153"/>
        <v>0</v>
      </c>
      <c r="L318" s="1212">
        <f t="shared" si="153"/>
        <v>0</v>
      </c>
      <c r="N318" s="474"/>
      <c r="O318" s="474"/>
      <c r="P318" s="474"/>
      <c r="Q318" s="474"/>
      <c r="R318" s="474"/>
      <c r="S318" s="474"/>
      <c r="T318" s="474"/>
      <c r="U318" s="474"/>
    </row>
    <row r="319" spans="1:21" s="477" customFormat="1">
      <c r="A319" s="1021" t="str">
        <f t="shared" si="132"/>
        <v>8110421211</v>
      </c>
      <c r="B319" s="1218">
        <v>8110</v>
      </c>
      <c r="C319" s="1219">
        <v>4212</v>
      </c>
      <c r="D319" s="1220">
        <v>1</v>
      </c>
      <c r="E319" s="1220">
        <v>1</v>
      </c>
      <c r="F319" s="1220"/>
      <c r="G319" s="1216" t="s">
        <v>55</v>
      </c>
      <c r="H319" s="1217">
        <f>SUM(H320:H324)</f>
        <v>0</v>
      </c>
      <c r="I319" s="1217">
        <f>SUM(I320:I324)</f>
        <v>0</v>
      </c>
      <c r="J319" s="1217">
        <f>SUM(J320:J324)</f>
        <v>0</v>
      </c>
      <c r="K319" s="1217">
        <f t="shared" ref="K319:L319" si="154">SUM(K320:K324)</f>
        <v>0</v>
      </c>
      <c r="L319" s="1234">
        <f t="shared" si="154"/>
        <v>0</v>
      </c>
      <c r="N319" s="474"/>
      <c r="O319" s="474"/>
      <c r="P319" s="474"/>
      <c r="Q319" s="474"/>
      <c r="R319" s="474"/>
      <c r="S319" s="474"/>
      <c r="T319" s="474"/>
      <c r="U319" s="474"/>
    </row>
    <row r="320" spans="1:21" s="477" customFormat="1">
      <c r="A320" s="1021" t="str">
        <f t="shared" si="132"/>
        <v>81104212111</v>
      </c>
      <c r="B320" s="478">
        <v>8110</v>
      </c>
      <c r="C320" s="479">
        <v>4212</v>
      </c>
      <c r="D320" s="1168">
        <v>1</v>
      </c>
      <c r="E320" s="1168">
        <v>1</v>
      </c>
      <c r="F320" s="1168">
        <v>1</v>
      </c>
      <c r="G320" s="480" t="s">
        <v>543</v>
      </c>
      <c r="H320" s="481"/>
      <c r="I320" s="481"/>
      <c r="J320" s="481"/>
      <c r="K320" s="481"/>
      <c r="L320" s="1235"/>
      <c r="N320" s="474"/>
      <c r="O320" s="474"/>
      <c r="P320" s="474"/>
      <c r="Q320" s="474"/>
      <c r="R320" s="474"/>
      <c r="S320" s="474"/>
      <c r="T320" s="474"/>
      <c r="U320" s="474"/>
    </row>
    <row r="321" spans="1:21" s="477" customFormat="1" ht="20.25" customHeight="1">
      <c r="A321" s="1021" t="str">
        <f t="shared" si="132"/>
        <v>81104212112</v>
      </c>
      <c r="B321" s="478">
        <v>8110</v>
      </c>
      <c r="C321" s="479">
        <v>4212</v>
      </c>
      <c r="D321" s="1168">
        <v>1</v>
      </c>
      <c r="E321" s="1168">
        <v>1</v>
      </c>
      <c r="F321" s="1168">
        <v>2</v>
      </c>
      <c r="G321" s="480" t="s">
        <v>544</v>
      </c>
      <c r="H321" s="481"/>
      <c r="I321" s="481"/>
      <c r="J321" s="481"/>
      <c r="K321" s="481"/>
      <c r="L321" s="1235"/>
      <c r="N321" s="474"/>
      <c r="O321" s="474"/>
      <c r="P321" s="474"/>
      <c r="Q321" s="474"/>
      <c r="R321" s="474"/>
      <c r="S321" s="474"/>
      <c r="T321" s="474"/>
      <c r="U321" s="474"/>
    </row>
    <row r="322" spans="1:21" s="477" customFormat="1">
      <c r="A322" s="1021" t="str">
        <f t="shared" si="132"/>
        <v>81104212113</v>
      </c>
      <c r="B322" s="478">
        <v>8110</v>
      </c>
      <c r="C322" s="479">
        <v>4212</v>
      </c>
      <c r="D322" s="1168">
        <v>1</v>
      </c>
      <c r="E322" s="1168">
        <v>1</v>
      </c>
      <c r="F322" s="1168">
        <v>3</v>
      </c>
      <c r="G322" s="480" t="s">
        <v>545</v>
      </c>
      <c r="H322" s="481"/>
      <c r="I322" s="481"/>
      <c r="J322" s="481"/>
      <c r="K322" s="481"/>
      <c r="L322" s="1235"/>
      <c r="N322" s="474"/>
      <c r="O322" s="474"/>
      <c r="P322" s="474"/>
      <c r="Q322" s="474"/>
      <c r="R322" s="474"/>
      <c r="S322" s="474"/>
      <c r="T322" s="474"/>
      <c r="U322" s="474"/>
    </row>
    <row r="323" spans="1:21" s="477" customFormat="1">
      <c r="A323" s="1021" t="str">
        <f t="shared" si="132"/>
        <v>81104212114</v>
      </c>
      <c r="B323" s="478">
        <v>8110</v>
      </c>
      <c r="C323" s="479">
        <v>4212</v>
      </c>
      <c r="D323" s="1168">
        <v>1</v>
      </c>
      <c r="E323" s="1168">
        <v>1</v>
      </c>
      <c r="F323" s="1168">
        <v>4</v>
      </c>
      <c r="G323" s="480" t="s">
        <v>546</v>
      </c>
      <c r="H323" s="481"/>
      <c r="I323" s="481"/>
      <c r="J323" s="481"/>
      <c r="K323" s="481"/>
      <c r="L323" s="1235"/>
      <c r="N323" s="474"/>
      <c r="O323" s="474"/>
      <c r="P323" s="474"/>
      <c r="Q323" s="474"/>
      <c r="R323" s="474"/>
      <c r="S323" s="474"/>
      <c r="T323" s="474"/>
      <c r="U323" s="474"/>
    </row>
    <row r="324" spans="1:21" s="477" customFormat="1">
      <c r="A324" s="1021" t="str">
        <f t="shared" si="132"/>
        <v>81104212115</v>
      </c>
      <c r="B324" s="478">
        <v>8110</v>
      </c>
      <c r="C324" s="479">
        <v>4212</v>
      </c>
      <c r="D324" s="1168">
        <v>1</v>
      </c>
      <c r="E324" s="1168">
        <v>1</v>
      </c>
      <c r="F324" s="1168">
        <v>5</v>
      </c>
      <c r="G324" s="480" t="s">
        <v>568</v>
      </c>
      <c r="H324" s="481"/>
      <c r="I324" s="481"/>
      <c r="J324" s="481"/>
      <c r="K324" s="481"/>
      <c r="L324" s="1235"/>
      <c r="N324" s="474"/>
      <c r="O324" s="474"/>
      <c r="P324" s="474"/>
      <c r="Q324" s="474"/>
      <c r="R324" s="474"/>
      <c r="S324" s="474"/>
      <c r="T324" s="474"/>
      <c r="U324" s="474"/>
    </row>
    <row r="325" spans="1:21" s="477" customFormat="1">
      <c r="A325" s="1021" t="str">
        <f t="shared" si="132"/>
        <v>81104213</v>
      </c>
      <c r="B325" s="1201">
        <v>8110</v>
      </c>
      <c r="C325" s="1202">
        <v>4213</v>
      </c>
      <c r="D325" s="1203"/>
      <c r="E325" s="1203"/>
      <c r="F325" s="1203"/>
      <c r="G325" s="1204" t="s">
        <v>56</v>
      </c>
      <c r="H325" s="1205">
        <f t="shared" ref="H325:J326" si="155">+H326</f>
        <v>0</v>
      </c>
      <c r="I325" s="1205">
        <f t="shared" si="155"/>
        <v>0</v>
      </c>
      <c r="J325" s="1205">
        <f t="shared" si="155"/>
        <v>0</v>
      </c>
      <c r="K325" s="1205">
        <f t="shared" ref="K325:L326" si="156">+K326</f>
        <v>0</v>
      </c>
      <c r="L325" s="1206">
        <f t="shared" si="156"/>
        <v>0</v>
      </c>
      <c r="N325" s="474"/>
      <c r="O325" s="474"/>
      <c r="P325" s="474"/>
      <c r="Q325" s="474"/>
      <c r="R325" s="474"/>
      <c r="S325" s="474"/>
      <c r="T325" s="474"/>
      <c r="U325" s="474"/>
    </row>
    <row r="326" spans="1:21" s="477" customFormat="1">
      <c r="A326" s="1021" t="str">
        <f t="shared" si="132"/>
        <v>811042131</v>
      </c>
      <c r="B326" s="1207">
        <v>8110</v>
      </c>
      <c r="C326" s="1208">
        <v>4213</v>
      </c>
      <c r="D326" s="1209">
        <v>1</v>
      </c>
      <c r="E326" s="1209"/>
      <c r="F326" s="1209"/>
      <c r="G326" s="1210" t="s">
        <v>56</v>
      </c>
      <c r="H326" s="1211">
        <f t="shared" si="155"/>
        <v>0</v>
      </c>
      <c r="I326" s="1211">
        <f t="shared" si="155"/>
        <v>0</v>
      </c>
      <c r="J326" s="1211">
        <f t="shared" si="155"/>
        <v>0</v>
      </c>
      <c r="K326" s="1211">
        <f t="shared" si="156"/>
        <v>0</v>
      </c>
      <c r="L326" s="1212">
        <f t="shared" si="156"/>
        <v>0</v>
      </c>
      <c r="N326" s="474"/>
      <c r="O326" s="474"/>
      <c r="P326" s="474"/>
      <c r="Q326" s="474"/>
      <c r="R326" s="474"/>
      <c r="S326" s="474"/>
      <c r="T326" s="474"/>
      <c r="U326" s="474"/>
    </row>
    <row r="327" spans="1:21" s="477" customFormat="1">
      <c r="A327" s="1021" t="str">
        <f t="shared" si="132"/>
        <v>8110421311</v>
      </c>
      <c r="B327" s="1218">
        <v>8110</v>
      </c>
      <c r="C327" s="1219">
        <v>4213</v>
      </c>
      <c r="D327" s="1220">
        <v>1</v>
      </c>
      <c r="E327" s="1220">
        <v>1</v>
      </c>
      <c r="F327" s="1220"/>
      <c r="G327" s="1216" t="s">
        <v>56</v>
      </c>
      <c r="H327" s="1217">
        <f>SUM(H328)</f>
        <v>0</v>
      </c>
      <c r="I327" s="1217">
        <f>SUM(I328)</f>
        <v>0</v>
      </c>
      <c r="J327" s="1217">
        <f>SUM(J328)</f>
        <v>0</v>
      </c>
      <c r="K327" s="1217">
        <f t="shared" ref="K327:L327" si="157">SUM(K328)</f>
        <v>0</v>
      </c>
      <c r="L327" s="1234">
        <f t="shared" si="157"/>
        <v>0</v>
      </c>
      <c r="N327" s="474"/>
      <c r="O327" s="474"/>
      <c r="P327" s="474"/>
      <c r="Q327" s="474"/>
      <c r="R327" s="474"/>
      <c r="S327" s="474"/>
      <c r="T327" s="474"/>
      <c r="U327" s="474"/>
    </row>
    <row r="328" spans="1:21" s="477" customFormat="1">
      <c r="A328" s="1021" t="str">
        <f t="shared" si="132"/>
        <v>81104213111</v>
      </c>
      <c r="B328" s="478">
        <v>8110</v>
      </c>
      <c r="C328" s="479">
        <v>4213</v>
      </c>
      <c r="D328" s="1168">
        <v>1</v>
      </c>
      <c r="E328" s="1168">
        <v>1</v>
      </c>
      <c r="F328" s="1168">
        <v>1</v>
      </c>
      <c r="G328" s="480" t="s">
        <v>56</v>
      </c>
      <c r="H328" s="481"/>
      <c r="I328" s="481"/>
      <c r="J328" s="481"/>
      <c r="K328" s="481"/>
      <c r="L328" s="1235"/>
      <c r="N328" s="474"/>
      <c r="O328" s="474"/>
      <c r="P328" s="474"/>
      <c r="Q328" s="474"/>
      <c r="R328" s="474"/>
      <c r="S328" s="474"/>
      <c r="T328" s="474"/>
      <c r="U328" s="474"/>
    </row>
    <row r="329" spans="1:21" s="477" customFormat="1">
      <c r="A329" s="1021" t="str">
        <f t="shared" si="132"/>
        <v>81104214</v>
      </c>
      <c r="B329" s="1201">
        <v>8110</v>
      </c>
      <c r="C329" s="1202">
        <v>4214</v>
      </c>
      <c r="D329" s="1203"/>
      <c r="E329" s="1203"/>
      <c r="F329" s="1203"/>
      <c r="G329" s="1204" t="s">
        <v>493</v>
      </c>
      <c r="H329" s="1205">
        <f t="shared" ref="H329:J330" si="158">+H330</f>
        <v>0</v>
      </c>
      <c r="I329" s="1205">
        <f t="shared" si="158"/>
        <v>0</v>
      </c>
      <c r="J329" s="1205">
        <f t="shared" si="158"/>
        <v>0</v>
      </c>
      <c r="K329" s="1205">
        <f t="shared" ref="K329:L330" si="159">+K330</f>
        <v>0</v>
      </c>
      <c r="L329" s="1206">
        <f t="shared" si="159"/>
        <v>0</v>
      </c>
      <c r="N329" s="474"/>
      <c r="O329" s="474"/>
      <c r="P329" s="474"/>
      <c r="Q329" s="474"/>
      <c r="R329" s="474"/>
      <c r="S329" s="474"/>
      <c r="T329" s="474"/>
      <c r="U329" s="474"/>
    </row>
    <row r="330" spans="1:21" s="477" customFormat="1">
      <c r="A330" s="1021" t="str">
        <f t="shared" si="132"/>
        <v>811042141</v>
      </c>
      <c r="B330" s="1207">
        <v>8110</v>
      </c>
      <c r="C330" s="1208">
        <v>4214</v>
      </c>
      <c r="D330" s="1209">
        <v>1</v>
      </c>
      <c r="E330" s="1209"/>
      <c r="F330" s="1209"/>
      <c r="G330" s="1210" t="s">
        <v>493</v>
      </c>
      <c r="H330" s="1211">
        <f t="shared" si="158"/>
        <v>0</v>
      </c>
      <c r="I330" s="1211">
        <f t="shared" si="158"/>
        <v>0</v>
      </c>
      <c r="J330" s="1211">
        <f t="shared" si="158"/>
        <v>0</v>
      </c>
      <c r="K330" s="1211">
        <f t="shared" si="159"/>
        <v>0</v>
      </c>
      <c r="L330" s="1212">
        <f t="shared" si="159"/>
        <v>0</v>
      </c>
      <c r="N330" s="474"/>
      <c r="O330" s="474"/>
      <c r="P330" s="474"/>
      <c r="Q330" s="474"/>
      <c r="R330" s="474"/>
      <c r="S330" s="474"/>
      <c r="T330" s="474"/>
      <c r="U330" s="474"/>
    </row>
    <row r="331" spans="1:21" s="477" customFormat="1">
      <c r="A331" s="1021" t="str">
        <f t="shared" si="132"/>
        <v>8110421411</v>
      </c>
      <c r="B331" s="1218">
        <v>8110</v>
      </c>
      <c r="C331" s="1219">
        <v>4214</v>
      </c>
      <c r="D331" s="1220">
        <v>1</v>
      </c>
      <c r="E331" s="1220">
        <v>1</v>
      </c>
      <c r="F331" s="1220"/>
      <c r="G331" s="1216" t="s">
        <v>493</v>
      </c>
      <c r="H331" s="1217">
        <f>SUM(H332:H333)</f>
        <v>0</v>
      </c>
      <c r="I331" s="1217">
        <f>SUM(I332:I333)</f>
        <v>0</v>
      </c>
      <c r="J331" s="1217">
        <f>SUM(J332:J333)</f>
        <v>0</v>
      </c>
      <c r="K331" s="1217">
        <f t="shared" ref="K331:L331" si="160">SUM(K332:K333)</f>
        <v>0</v>
      </c>
      <c r="L331" s="1234">
        <f t="shared" si="160"/>
        <v>0</v>
      </c>
      <c r="N331" s="474"/>
      <c r="O331" s="474"/>
      <c r="P331" s="474"/>
      <c r="Q331" s="474"/>
      <c r="R331" s="474"/>
      <c r="S331" s="474"/>
      <c r="T331" s="474"/>
      <c r="U331" s="474"/>
    </row>
    <row r="332" spans="1:21" s="477" customFormat="1">
      <c r="A332" s="1021" t="str">
        <f t="shared" si="132"/>
        <v>81104214111</v>
      </c>
      <c r="B332" s="478">
        <v>8110</v>
      </c>
      <c r="C332" s="479">
        <v>4214</v>
      </c>
      <c r="D332" s="1168">
        <v>1</v>
      </c>
      <c r="E332" s="1168">
        <v>1</v>
      </c>
      <c r="F332" s="1168">
        <v>1</v>
      </c>
      <c r="G332" s="480" t="s">
        <v>1895</v>
      </c>
      <c r="H332" s="481"/>
      <c r="I332" s="481"/>
      <c r="J332" s="481"/>
      <c r="K332" s="481"/>
      <c r="L332" s="1235"/>
      <c r="N332" s="474"/>
      <c r="O332" s="474"/>
      <c r="P332" s="474"/>
      <c r="Q332" s="474"/>
      <c r="R332" s="474"/>
      <c r="S332" s="474"/>
      <c r="T332" s="474"/>
      <c r="U332" s="474"/>
    </row>
    <row r="333" spans="1:21" s="477" customFormat="1">
      <c r="A333" s="1021" t="str">
        <f t="shared" si="132"/>
        <v>81104214112</v>
      </c>
      <c r="B333" s="478">
        <v>8110</v>
      </c>
      <c r="C333" s="479">
        <v>4214</v>
      </c>
      <c r="D333" s="1168">
        <v>1</v>
      </c>
      <c r="E333" s="1168">
        <v>1</v>
      </c>
      <c r="F333" s="1168">
        <v>2</v>
      </c>
      <c r="G333" s="480" t="s">
        <v>1896</v>
      </c>
      <c r="H333" s="481"/>
      <c r="I333" s="481"/>
      <c r="J333" s="481"/>
      <c r="K333" s="481"/>
      <c r="L333" s="1235"/>
      <c r="N333" s="474"/>
      <c r="O333" s="474"/>
      <c r="P333" s="474"/>
      <c r="Q333" s="474"/>
      <c r="R333" s="474"/>
      <c r="S333" s="474"/>
      <c r="T333" s="474"/>
      <c r="U333" s="474"/>
    </row>
    <row r="334" spans="1:21" s="477" customFormat="1">
      <c r="A334" s="1021" t="str">
        <f t="shared" si="132"/>
        <v>81104215</v>
      </c>
      <c r="B334" s="1201">
        <v>8110</v>
      </c>
      <c r="C334" s="1202">
        <v>4215</v>
      </c>
      <c r="D334" s="1203"/>
      <c r="E334" s="1203"/>
      <c r="F334" s="1203"/>
      <c r="G334" s="1204" t="s">
        <v>1628</v>
      </c>
      <c r="H334" s="1205">
        <f t="shared" ref="H334:J335" si="161">+H335</f>
        <v>0</v>
      </c>
      <c r="I334" s="1205">
        <f t="shared" si="161"/>
        <v>0</v>
      </c>
      <c r="J334" s="1205">
        <f t="shared" si="161"/>
        <v>0</v>
      </c>
      <c r="K334" s="1205">
        <f t="shared" ref="K334:L335" si="162">+K335</f>
        <v>0</v>
      </c>
      <c r="L334" s="1206">
        <f t="shared" si="162"/>
        <v>0</v>
      </c>
      <c r="N334" s="474"/>
      <c r="O334" s="474"/>
      <c r="P334" s="474"/>
      <c r="Q334" s="474"/>
      <c r="R334" s="474"/>
      <c r="S334" s="474"/>
      <c r="T334" s="474"/>
      <c r="U334" s="474"/>
    </row>
    <row r="335" spans="1:21" s="477" customFormat="1">
      <c r="A335" s="1021" t="str">
        <f t="shared" si="132"/>
        <v>811042151</v>
      </c>
      <c r="B335" s="1207">
        <v>8110</v>
      </c>
      <c r="C335" s="1208">
        <v>4215</v>
      </c>
      <c r="D335" s="1209">
        <v>1</v>
      </c>
      <c r="E335" s="1209"/>
      <c r="F335" s="1209"/>
      <c r="G335" s="1210" t="s">
        <v>1628</v>
      </c>
      <c r="H335" s="1211">
        <f t="shared" si="161"/>
        <v>0</v>
      </c>
      <c r="I335" s="1211">
        <f t="shared" si="161"/>
        <v>0</v>
      </c>
      <c r="J335" s="1211">
        <f t="shared" si="161"/>
        <v>0</v>
      </c>
      <c r="K335" s="1211">
        <f t="shared" si="162"/>
        <v>0</v>
      </c>
      <c r="L335" s="1212">
        <f t="shared" si="162"/>
        <v>0</v>
      </c>
      <c r="N335" s="474"/>
      <c r="O335" s="474"/>
      <c r="P335" s="474"/>
      <c r="Q335" s="474"/>
      <c r="R335" s="474"/>
      <c r="S335" s="474"/>
      <c r="T335" s="474"/>
      <c r="U335" s="474"/>
    </row>
    <row r="336" spans="1:21" s="477" customFormat="1">
      <c r="A336" s="1021" t="str">
        <f t="shared" ref="A336:A400" si="163">B336&amp;C336&amp;D336&amp;E336&amp;F336</f>
        <v>8110421511</v>
      </c>
      <c r="B336" s="1218">
        <v>8110</v>
      </c>
      <c r="C336" s="1219">
        <v>4215</v>
      </c>
      <c r="D336" s="1220">
        <v>1</v>
      </c>
      <c r="E336" s="1220">
        <v>1</v>
      </c>
      <c r="F336" s="1220"/>
      <c r="G336" s="1216" t="s">
        <v>1628</v>
      </c>
      <c r="H336" s="1217">
        <f>SUM(H337:H358)</f>
        <v>0</v>
      </c>
      <c r="I336" s="1217">
        <f>SUM(I337:I358)</f>
        <v>0</v>
      </c>
      <c r="J336" s="1217">
        <f>SUM(J337:J358)</f>
        <v>0</v>
      </c>
      <c r="K336" s="1217">
        <f t="shared" ref="K336:L336" si="164">SUM(K337:K358)</f>
        <v>0</v>
      </c>
      <c r="L336" s="1234">
        <f t="shared" si="164"/>
        <v>0</v>
      </c>
      <c r="N336" s="474"/>
      <c r="O336" s="474"/>
      <c r="P336" s="474"/>
      <c r="Q336" s="474"/>
      <c r="R336" s="474"/>
      <c r="S336" s="474"/>
      <c r="T336" s="474"/>
      <c r="U336" s="474"/>
    </row>
    <row r="337" spans="1:21" s="477" customFormat="1">
      <c r="A337" s="1021" t="str">
        <f t="shared" si="163"/>
        <v>81104215111</v>
      </c>
      <c r="B337" s="478">
        <v>8110</v>
      </c>
      <c r="C337" s="479">
        <v>4215</v>
      </c>
      <c r="D337" s="1168">
        <v>1</v>
      </c>
      <c r="E337" s="1168">
        <v>1</v>
      </c>
      <c r="F337" s="1168">
        <v>1</v>
      </c>
      <c r="G337" s="480" t="s">
        <v>547</v>
      </c>
      <c r="H337" s="481"/>
      <c r="I337" s="481"/>
      <c r="J337" s="481"/>
      <c r="K337" s="481"/>
      <c r="L337" s="1235"/>
      <c r="N337" s="474"/>
      <c r="O337" s="474"/>
      <c r="P337" s="474"/>
      <c r="Q337" s="474"/>
      <c r="R337" s="474"/>
      <c r="S337" s="474"/>
      <c r="T337" s="474"/>
      <c r="U337" s="474"/>
    </row>
    <row r="338" spans="1:21" s="477" customFormat="1">
      <c r="A338" s="1021" t="str">
        <f t="shared" si="163"/>
        <v>81104215112</v>
      </c>
      <c r="B338" s="478">
        <v>8110</v>
      </c>
      <c r="C338" s="479">
        <v>4215</v>
      </c>
      <c r="D338" s="1168">
        <v>1</v>
      </c>
      <c r="E338" s="1168">
        <v>1</v>
      </c>
      <c r="F338" s="1168">
        <v>2</v>
      </c>
      <c r="G338" s="480" t="s">
        <v>548</v>
      </c>
      <c r="H338" s="481"/>
      <c r="I338" s="481"/>
      <c r="J338" s="481"/>
      <c r="K338" s="481"/>
      <c r="L338" s="1235"/>
      <c r="N338" s="474"/>
      <c r="O338" s="474"/>
      <c r="P338" s="474"/>
      <c r="Q338" s="474"/>
      <c r="R338" s="474"/>
      <c r="S338" s="474"/>
      <c r="T338" s="474"/>
      <c r="U338" s="474"/>
    </row>
    <row r="339" spans="1:21" s="477" customFormat="1">
      <c r="A339" s="1021" t="str">
        <f t="shared" si="163"/>
        <v>81104215113</v>
      </c>
      <c r="B339" s="478">
        <v>8110</v>
      </c>
      <c r="C339" s="479">
        <v>4215</v>
      </c>
      <c r="D339" s="1168">
        <v>1</v>
      </c>
      <c r="E339" s="1168">
        <v>1</v>
      </c>
      <c r="F339" s="1168">
        <v>3</v>
      </c>
      <c r="G339" s="480" t="s">
        <v>549</v>
      </c>
      <c r="H339" s="481"/>
      <c r="I339" s="481"/>
      <c r="J339" s="481"/>
      <c r="K339" s="481"/>
      <c r="L339" s="1235"/>
      <c r="N339" s="474"/>
      <c r="O339" s="474"/>
      <c r="P339" s="474"/>
      <c r="Q339" s="474"/>
      <c r="R339" s="474"/>
      <c r="S339" s="474"/>
      <c r="T339" s="474"/>
      <c r="U339" s="474"/>
    </row>
    <row r="340" spans="1:21" s="477" customFormat="1">
      <c r="A340" s="1021" t="str">
        <f t="shared" si="163"/>
        <v>81104215114</v>
      </c>
      <c r="B340" s="478">
        <v>8110</v>
      </c>
      <c r="C340" s="479">
        <v>4215</v>
      </c>
      <c r="D340" s="1168">
        <v>1</v>
      </c>
      <c r="E340" s="1168">
        <v>1</v>
      </c>
      <c r="F340" s="1168">
        <v>4</v>
      </c>
      <c r="G340" s="480" t="s">
        <v>550</v>
      </c>
      <c r="H340" s="481"/>
      <c r="I340" s="481"/>
      <c r="J340" s="481"/>
      <c r="K340" s="481"/>
      <c r="L340" s="1235"/>
      <c r="N340" s="474"/>
      <c r="O340" s="474"/>
      <c r="P340" s="474"/>
      <c r="Q340" s="474"/>
      <c r="R340" s="474"/>
      <c r="S340" s="474"/>
      <c r="T340" s="474"/>
      <c r="U340" s="474"/>
    </row>
    <row r="341" spans="1:21" s="477" customFormat="1">
      <c r="A341" s="1021" t="str">
        <f t="shared" si="163"/>
        <v>81104215115</v>
      </c>
      <c r="B341" s="478">
        <v>8110</v>
      </c>
      <c r="C341" s="479">
        <v>4215</v>
      </c>
      <c r="D341" s="1168">
        <v>1</v>
      </c>
      <c r="E341" s="1168">
        <v>1</v>
      </c>
      <c r="F341" s="1168">
        <v>5</v>
      </c>
      <c r="G341" s="480" t="s">
        <v>551</v>
      </c>
      <c r="H341" s="481"/>
      <c r="I341" s="481"/>
      <c r="J341" s="481"/>
      <c r="K341" s="481"/>
      <c r="L341" s="1235"/>
      <c r="N341" s="474"/>
      <c r="O341" s="474"/>
      <c r="P341" s="474"/>
      <c r="Q341" s="474"/>
      <c r="R341" s="474"/>
      <c r="S341" s="474"/>
      <c r="T341" s="474"/>
      <c r="U341" s="474"/>
    </row>
    <row r="342" spans="1:21" s="477" customFormat="1">
      <c r="A342" s="1021" t="str">
        <f t="shared" si="163"/>
        <v>81104215116</v>
      </c>
      <c r="B342" s="478">
        <v>8110</v>
      </c>
      <c r="C342" s="479">
        <v>4215</v>
      </c>
      <c r="D342" s="1168">
        <v>1</v>
      </c>
      <c r="E342" s="1168">
        <v>1</v>
      </c>
      <c r="F342" s="1168">
        <v>6</v>
      </c>
      <c r="G342" s="480" t="s">
        <v>552</v>
      </c>
      <c r="H342" s="481"/>
      <c r="I342" s="481"/>
      <c r="J342" s="481"/>
      <c r="K342" s="481"/>
      <c r="L342" s="1235"/>
      <c r="N342" s="474"/>
      <c r="O342" s="474"/>
      <c r="P342" s="474"/>
      <c r="Q342" s="474"/>
      <c r="R342" s="474"/>
      <c r="S342" s="474"/>
      <c r="T342" s="474"/>
      <c r="U342" s="474"/>
    </row>
    <row r="343" spans="1:21" s="477" customFormat="1" ht="18">
      <c r="A343" s="1021" t="str">
        <f t="shared" si="163"/>
        <v>81104215117</v>
      </c>
      <c r="B343" s="478">
        <v>8110</v>
      </c>
      <c r="C343" s="479">
        <v>4215</v>
      </c>
      <c r="D343" s="1168">
        <v>1</v>
      </c>
      <c r="E343" s="1168">
        <v>1</v>
      </c>
      <c r="F343" s="1168">
        <v>7</v>
      </c>
      <c r="G343" s="480" t="s">
        <v>1897</v>
      </c>
      <c r="H343" s="481"/>
      <c r="I343" s="481"/>
      <c r="J343" s="481"/>
      <c r="K343" s="481"/>
      <c r="L343" s="1235"/>
      <c r="N343" s="474"/>
      <c r="O343" s="474"/>
      <c r="P343" s="474"/>
      <c r="Q343" s="474"/>
      <c r="R343" s="474"/>
      <c r="S343" s="474"/>
      <c r="T343" s="474"/>
      <c r="U343" s="474"/>
    </row>
    <row r="344" spans="1:21" s="477" customFormat="1">
      <c r="A344" s="1021" t="str">
        <f t="shared" si="163"/>
        <v>81104215118</v>
      </c>
      <c r="B344" s="478">
        <v>8110</v>
      </c>
      <c r="C344" s="479">
        <v>4215</v>
      </c>
      <c r="D344" s="1168">
        <v>1</v>
      </c>
      <c r="E344" s="1168">
        <v>1</v>
      </c>
      <c r="F344" s="1168">
        <v>8</v>
      </c>
      <c r="G344" s="480" t="s">
        <v>553</v>
      </c>
      <c r="H344" s="481"/>
      <c r="I344" s="481"/>
      <c r="J344" s="481"/>
      <c r="K344" s="481"/>
      <c r="L344" s="1235"/>
      <c r="N344" s="474"/>
      <c r="O344" s="474"/>
      <c r="P344" s="474"/>
      <c r="Q344" s="474"/>
      <c r="R344" s="474"/>
      <c r="S344" s="474"/>
      <c r="T344" s="474"/>
      <c r="U344" s="474"/>
    </row>
    <row r="345" spans="1:21" s="477" customFormat="1">
      <c r="A345" s="1021" t="str">
        <f t="shared" si="163"/>
        <v>81104215119</v>
      </c>
      <c r="B345" s="478">
        <v>8110</v>
      </c>
      <c r="C345" s="479">
        <v>4215</v>
      </c>
      <c r="D345" s="1168">
        <v>1</v>
      </c>
      <c r="E345" s="1168">
        <v>1</v>
      </c>
      <c r="F345" s="1168">
        <v>9</v>
      </c>
      <c r="G345" s="480" t="s">
        <v>554</v>
      </c>
      <c r="H345" s="481"/>
      <c r="I345" s="481"/>
      <c r="J345" s="481"/>
      <c r="K345" s="481"/>
      <c r="L345" s="1235"/>
      <c r="N345" s="474"/>
      <c r="O345" s="474"/>
      <c r="P345" s="474"/>
      <c r="Q345" s="474"/>
      <c r="R345" s="474"/>
      <c r="S345" s="474"/>
      <c r="T345" s="474"/>
      <c r="U345" s="474"/>
    </row>
    <row r="346" spans="1:21" s="477" customFormat="1">
      <c r="A346" s="1021" t="str">
        <f t="shared" si="163"/>
        <v>811042151110</v>
      </c>
      <c r="B346" s="478">
        <v>8110</v>
      </c>
      <c r="C346" s="479">
        <v>4215</v>
      </c>
      <c r="D346" s="1168">
        <v>1</v>
      </c>
      <c r="E346" s="1168">
        <v>1</v>
      </c>
      <c r="F346" s="1168">
        <v>10</v>
      </c>
      <c r="G346" s="480" t="s">
        <v>555</v>
      </c>
      <c r="H346" s="481"/>
      <c r="I346" s="481"/>
      <c r="J346" s="481"/>
      <c r="K346" s="481"/>
      <c r="L346" s="1235"/>
      <c r="N346" s="474"/>
      <c r="O346" s="474"/>
      <c r="P346" s="474"/>
      <c r="Q346" s="474"/>
      <c r="R346" s="474"/>
      <c r="S346" s="474"/>
      <c r="T346" s="474"/>
      <c r="U346" s="474"/>
    </row>
    <row r="347" spans="1:21" s="477" customFormat="1">
      <c r="A347" s="1021" t="str">
        <f t="shared" si="163"/>
        <v>811042151111</v>
      </c>
      <c r="B347" s="478">
        <v>8110</v>
      </c>
      <c r="C347" s="479">
        <v>4215</v>
      </c>
      <c r="D347" s="1168">
        <v>1</v>
      </c>
      <c r="E347" s="1168">
        <v>1</v>
      </c>
      <c r="F347" s="1168">
        <v>11</v>
      </c>
      <c r="G347" s="480" t="s">
        <v>556</v>
      </c>
      <c r="H347" s="481"/>
      <c r="I347" s="481"/>
      <c r="J347" s="481"/>
      <c r="K347" s="481"/>
      <c r="L347" s="1235"/>
      <c r="N347" s="474"/>
      <c r="O347" s="474"/>
      <c r="P347" s="474"/>
      <c r="Q347" s="474"/>
      <c r="R347" s="474"/>
      <c r="S347" s="474"/>
      <c r="T347" s="474"/>
      <c r="U347" s="474"/>
    </row>
    <row r="348" spans="1:21" s="477" customFormat="1">
      <c r="A348" s="1021" t="str">
        <f t="shared" si="163"/>
        <v>811042151112</v>
      </c>
      <c r="B348" s="478">
        <v>8110</v>
      </c>
      <c r="C348" s="479">
        <v>4215</v>
      </c>
      <c r="D348" s="1168">
        <v>1</v>
      </c>
      <c r="E348" s="1168">
        <v>1</v>
      </c>
      <c r="F348" s="1168">
        <v>12</v>
      </c>
      <c r="G348" s="480" t="s">
        <v>557</v>
      </c>
      <c r="H348" s="481"/>
      <c r="I348" s="481"/>
      <c r="J348" s="481"/>
      <c r="K348" s="481"/>
      <c r="L348" s="1235"/>
      <c r="N348" s="474"/>
      <c r="O348" s="474"/>
      <c r="P348" s="474"/>
      <c r="Q348" s="474"/>
      <c r="R348" s="474"/>
      <c r="S348" s="474"/>
      <c r="T348" s="474"/>
      <c r="U348" s="474"/>
    </row>
    <row r="349" spans="1:21" s="477" customFormat="1">
      <c r="A349" s="1021" t="str">
        <f t="shared" si="163"/>
        <v>811042151113</v>
      </c>
      <c r="B349" s="478">
        <v>8110</v>
      </c>
      <c r="C349" s="479">
        <v>4215</v>
      </c>
      <c r="D349" s="1168">
        <v>1</v>
      </c>
      <c r="E349" s="1168">
        <v>1</v>
      </c>
      <c r="F349" s="1168">
        <v>13</v>
      </c>
      <c r="G349" s="480" t="s">
        <v>558</v>
      </c>
      <c r="H349" s="481"/>
      <c r="I349" s="481"/>
      <c r="J349" s="481"/>
      <c r="K349" s="481"/>
      <c r="L349" s="1235"/>
      <c r="N349" s="474"/>
      <c r="O349" s="474"/>
      <c r="P349" s="474"/>
      <c r="Q349" s="474"/>
      <c r="R349" s="474"/>
      <c r="S349" s="474"/>
      <c r="T349" s="474"/>
      <c r="U349" s="474"/>
    </row>
    <row r="350" spans="1:21" s="477" customFormat="1">
      <c r="A350" s="1021" t="str">
        <f t="shared" si="163"/>
        <v>811042151114</v>
      </c>
      <c r="B350" s="478">
        <v>8110</v>
      </c>
      <c r="C350" s="479">
        <v>4215</v>
      </c>
      <c r="D350" s="1168">
        <v>1</v>
      </c>
      <c r="E350" s="1168">
        <v>1</v>
      </c>
      <c r="F350" s="1168">
        <v>14</v>
      </c>
      <c r="G350" s="480" t="s">
        <v>559</v>
      </c>
      <c r="H350" s="481"/>
      <c r="I350" s="481"/>
      <c r="J350" s="481"/>
      <c r="K350" s="481"/>
      <c r="L350" s="1235"/>
      <c r="N350" s="474"/>
      <c r="O350" s="474"/>
      <c r="P350" s="474"/>
      <c r="Q350" s="474"/>
      <c r="R350" s="474"/>
      <c r="S350" s="474"/>
      <c r="T350" s="474"/>
      <c r="U350" s="474"/>
    </row>
    <row r="351" spans="1:21" s="477" customFormat="1">
      <c r="A351" s="1021" t="str">
        <f t="shared" si="163"/>
        <v>811042151115</v>
      </c>
      <c r="B351" s="478">
        <v>8110</v>
      </c>
      <c r="C351" s="479">
        <v>4215</v>
      </c>
      <c r="D351" s="1168">
        <v>1</v>
      </c>
      <c r="E351" s="1168">
        <v>1</v>
      </c>
      <c r="F351" s="1168">
        <v>15</v>
      </c>
      <c r="G351" s="480" t="s">
        <v>560</v>
      </c>
      <c r="H351" s="481"/>
      <c r="I351" s="481"/>
      <c r="J351" s="481"/>
      <c r="K351" s="481"/>
      <c r="L351" s="1235"/>
      <c r="N351" s="474"/>
      <c r="O351" s="474"/>
      <c r="P351" s="474"/>
      <c r="Q351" s="474"/>
      <c r="R351" s="474"/>
      <c r="S351" s="474"/>
      <c r="T351" s="474"/>
      <c r="U351" s="474"/>
    </row>
    <row r="352" spans="1:21" s="477" customFormat="1">
      <c r="A352" s="1021" t="str">
        <f t="shared" si="163"/>
        <v>811042151116</v>
      </c>
      <c r="B352" s="478">
        <v>8110</v>
      </c>
      <c r="C352" s="479">
        <v>4215</v>
      </c>
      <c r="D352" s="1168">
        <v>1</v>
      </c>
      <c r="E352" s="1168">
        <v>1</v>
      </c>
      <c r="F352" s="1168">
        <v>16</v>
      </c>
      <c r="G352" s="480" t="s">
        <v>561</v>
      </c>
      <c r="H352" s="481"/>
      <c r="I352" s="481"/>
      <c r="J352" s="481"/>
      <c r="K352" s="481"/>
      <c r="L352" s="1235"/>
      <c r="N352" s="474"/>
      <c r="O352" s="474"/>
      <c r="P352" s="474"/>
      <c r="Q352" s="474"/>
      <c r="R352" s="474"/>
      <c r="S352" s="474"/>
      <c r="T352" s="474"/>
      <c r="U352" s="474"/>
    </row>
    <row r="353" spans="1:21" s="477" customFormat="1">
      <c r="A353" s="1021" t="str">
        <f t="shared" si="163"/>
        <v>811042151117</v>
      </c>
      <c r="B353" s="478">
        <v>8110</v>
      </c>
      <c r="C353" s="479">
        <v>4215</v>
      </c>
      <c r="D353" s="1168">
        <v>1</v>
      </c>
      <c r="E353" s="1168">
        <v>1</v>
      </c>
      <c r="F353" s="1168">
        <v>17</v>
      </c>
      <c r="G353" s="480" t="s">
        <v>562</v>
      </c>
      <c r="H353" s="481"/>
      <c r="I353" s="481"/>
      <c r="J353" s="481"/>
      <c r="K353" s="481"/>
      <c r="L353" s="1235"/>
      <c r="N353" s="474"/>
      <c r="O353" s="474"/>
      <c r="P353" s="474"/>
      <c r="Q353" s="474"/>
      <c r="R353" s="474"/>
      <c r="S353" s="474"/>
      <c r="T353" s="474"/>
      <c r="U353" s="474"/>
    </row>
    <row r="354" spans="1:21" s="477" customFormat="1">
      <c r="A354" s="1021" t="str">
        <f t="shared" si="163"/>
        <v>811042151118</v>
      </c>
      <c r="B354" s="478">
        <v>8110</v>
      </c>
      <c r="C354" s="479">
        <v>4215</v>
      </c>
      <c r="D354" s="1168">
        <v>1</v>
      </c>
      <c r="E354" s="1168">
        <v>1</v>
      </c>
      <c r="F354" s="1168">
        <v>18</v>
      </c>
      <c r="G354" s="480" t="s">
        <v>563</v>
      </c>
      <c r="H354" s="481"/>
      <c r="I354" s="481"/>
      <c r="J354" s="481"/>
      <c r="K354" s="481"/>
      <c r="L354" s="1235"/>
      <c r="N354" s="474"/>
      <c r="O354" s="474"/>
      <c r="P354" s="474"/>
      <c r="Q354" s="474"/>
      <c r="R354" s="474"/>
      <c r="S354" s="474"/>
      <c r="T354" s="474"/>
      <c r="U354" s="474"/>
    </row>
    <row r="355" spans="1:21" s="477" customFormat="1">
      <c r="A355" s="1021" t="str">
        <f t="shared" si="163"/>
        <v>811042151119</v>
      </c>
      <c r="B355" s="478">
        <v>8110</v>
      </c>
      <c r="C355" s="479">
        <v>4215</v>
      </c>
      <c r="D355" s="1168">
        <v>1</v>
      </c>
      <c r="E355" s="1168">
        <v>1</v>
      </c>
      <c r="F355" s="1168">
        <v>19</v>
      </c>
      <c r="G355" s="480" t="s">
        <v>564</v>
      </c>
      <c r="H355" s="481"/>
      <c r="I355" s="481"/>
      <c r="J355" s="481"/>
      <c r="K355" s="481"/>
      <c r="L355" s="1235"/>
      <c r="N355" s="474"/>
      <c r="O355" s="474"/>
      <c r="P355" s="474"/>
      <c r="Q355" s="474"/>
      <c r="R355" s="474"/>
      <c r="S355" s="474"/>
      <c r="T355" s="474"/>
      <c r="U355" s="474"/>
    </row>
    <row r="356" spans="1:21" s="477" customFormat="1" ht="18">
      <c r="A356" s="1021" t="str">
        <f t="shared" si="163"/>
        <v>811042151120</v>
      </c>
      <c r="B356" s="478">
        <v>8110</v>
      </c>
      <c r="C356" s="479">
        <v>4215</v>
      </c>
      <c r="D356" s="1168">
        <v>1</v>
      </c>
      <c r="E356" s="1168">
        <v>1</v>
      </c>
      <c r="F356" s="1168">
        <v>20</v>
      </c>
      <c r="G356" s="480" t="s">
        <v>565</v>
      </c>
      <c r="H356" s="481"/>
      <c r="I356" s="481"/>
      <c r="J356" s="481"/>
      <c r="K356" s="481"/>
      <c r="L356" s="1235"/>
      <c r="N356" s="474"/>
      <c r="O356" s="474"/>
      <c r="P356" s="474"/>
      <c r="Q356" s="474"/>
      <c r="R356" s="474"/>
      <c r="S356" s="474"/>
      <c r="T356" s="474"/>
      <c r="U356" s="474"/>
    </row>
    <row r="357" spans="1:21" s="477" customFormat="1" ht="27">
      <c r="A357" s="1021" t="str">
        <f t="shared" si="163"/>
        <v>811042151121</v>
      </c>
      <c r="B357" s="478">
        <v>8110</v>
      </c>
      <c r="C357" s="479">
        <v>4215</v>
      </c>
      <c r="D357" s="1168">
        <v>1</v>
      </c>
      <c r="E357" s="1168">
        <v>1</v>
      </c>
      <c r="F357" s="1168">
        <v>21</v>
      </c>
      <c r="G357" s="480" t="s">
        <v>566</v>
      </c>
      <c r="H357" s="481"/>
      <c r="I357" s="481"/>
      <c r="J357" s="481"/>
      <c r="K357" s="481"/>
      <c r="L357" s="1235"/>
      <c r="N357" s="474"/>
      <c r="O357" s="474"/>
      <c r="P357" s="474"/>
      <c r="Q357" s="474"/>
      <c r="R357" s="474"/>
      <c r="S357" s="474"/>
      <c r="T357" s="474"/>
      <c r="U357" s="474"/>
    </row>
    <row r="358" spans="1:21" s="477" customFormat="1" ht="18">
      <c r="A358" s="1021" t="str">
        <f t="shared" si="163"/>
        <v>811042151122</v>
      </c>
      <c r="B358" s="478">
        <v>8110</v>
      </c>
      <c r="C358" s="479">
        <v>4215</v>
      </c>
      <c r="D358" s="1168">
        <v>1</v>
      </c>
      <c r="E358" s="1168">
        <v>1</v>
      </c>
      <c r="F358" s="1168">
        <v>22</v>
      </c>
      <c r="G358" s="480" t="s">
        <v>567</v>
      </c>
      <c r="H358" s="481"/>
      <c r="I358" s="481"/>
      <c r="J358" s="481"/>
      <c r="K358" s="481"/>
      <c r="L358" s="1235"/>
      <c r="N358" s="474"/>
      <c r="O358" s="474"/>
      <c r="P358" s="474"/>
      <c r="Q358" s="474"/>
      <c r="R358" s="474"/>
      <c r="S358" s="474"/>
      <c r="T358" s="474"/>
      <c r="U358" s="474"/>
    </row>
    <row r="359" spans="1:21" s="477" customFormat="1" ht="19.5" customHeight="1">
      <c r="A359" s="1021" t="str">
        <f t="shared" si="163"/>
        <v>Subtotal (7)</v>
      </c>
      <c r="B359" s="1247" t="s">
        <v>2112</v>
      </c>
      <c r="C359" s="1248"/>
      <c r="D359" s="1175"/>
      <c r="E359" s="1175"/>
      <c r="F359" s="1175"/>
      <c r="G359" s="484"/>
      <c r="H359" s="475">
        <f>+H289+H317+H325+H329+H334</f>
        <v>0</v>
      </c>
      <c r="I359" s="475">
        <f>+I289+I317+I325+I329+I334</f>
        <v>0</v>
      </c>
      <c r="J359" s="475">
        <f>+J289+J317+J325+J329+J334</f>
        <v>0</v>
      </c>
      <c r="K359" s="475">
        <f t="shared" ref="K359:L359" si="165">+K289+K317+K325+K329+K334</f>
        <v>0</v>
      </c>
      <c r="L359" s="476">
        <f t="shared" si="165"/>
        <v>0</v>
      </c>
      <c r="N359" s="474"/>
      <c r="O359" s="474"/>
      <c r="P359" s="474"/>
      <c r="Q359" s="474"/>
      <c r="R359" s="474"/>
      <c r="S359" s="474"/>
      <c r="T359" s="474"/>
      <c r="U359" s="474"/>
    </row>
    <row r="360" spans="1:21" s="477" customFormat="1" ht="18">
      <c r="A360" s="1021" t="str">
        <f t="shared" si="163"/>
        <v>81104220</v>
      </c>
      <c r="B360" s="1177">
        <v>8110</v>
      </c>
      <c r="C360" s="1178">
        <v>4220</v>
      </c>
      <c r="D360" s="1179"/>
      <c r="E360" s="1179"/>
      <c r="F360" s="1179"/>
      <c r="G360" s="1180" t="s">
        <v>1629</v>
      </c>
      <c r="H360" s="1181">
        <f>+H361+H365+H370+H374</f>
        <v>0</v>
      </c>
      <c r="I360" s="1181">
        <f>+I361+I365+I370+I374</f>
        <v>0</v>
      </c>
      <c r="J360" s="1181">
        <f>+J361+J365+J370+J374</f>
        <v>0</v>
      </c>
      <c r="K360" s="1181">
        <f t="shared" ref="K360:L360" si="166">+K361+K365+K370+K374</f>
        <v>0</v>
      </c>
      <c r="L360" s="1182">
        <f t="shared" si="166"/>
        <v>0</v>
      </c>
      <c r="N360" s="474"/>
      <c r="O360" s="474"/>
      <c r="P360" s="474"/>
      <c r="Q360" s="474"/>
      <c r="R360" s="474"/>
      <c r="S360" s="474"/>
      <c r="T360" s="474"/>
      <c r="U360" s="474"/>
    </row>
    <row r="361" spans="1:21" s="477" customFormat="1">
      <c r="A361" s="1021" t="str">
        <f t="shared" si="163"/>
        <v>81104221</v>
      </c>
      <c r="B361" s="1201">
        <v>8110</v>
      </c>
      <c r="C361" s="1202">
        <v>4221</v>
      </c>
      <c r="D361" s="1203"/>
      <c r="E361" s="1203"/>
      <c r="F361" s="1203"/>
      <c r="G361" s="1204" t="s">
        <v>1630</v>
      </c>
      <c r="H361" s="1205">
        <f t="shared" ref="H361:J362" si="167">SUM(H362)</f>
        <v>0</v>
      </c>
      <c r="I361" s="1205">
        <f t="shared" si="167"/>
        <v>0</v>
      </c>
      <c r="J361" s="1205">
        <f t="shared" si="167"/>
        <v>0</v>
      </c>
      <c r="K361" s="1205">
        <f t="shared" ref="K361:L362" si="168">SUM(K362)</f>
        <v>0</v>
      </c>
      <c r="L361" s="1206">
        <f t="shared" si="168"/>
        <v>0</v>
      </c>
      <c r="N361" s="474"/>
      <c r="O361" s="474"/>
      <c r="P361" s="474"/>
      <c r="Q361" s="474"/>
      <c r="R361" s="474"/>
      <c r="S361" s="474"/>
      <c r="T361" s="474"/>
      <c r="U361" s="474"/>
    </row>
    <row r="362" spans="1:21" s="477" customFormat="1">
      <c r="A362" s="1021" t="str">
        <f t="shared" si="163"/>
        <v>811042211</v>
      </c>
      <c r="B362" s="1207">
        <v>8110</v>
      </c>
      <c r="C362" s="1208">
        <v>4221</v>
      </c>
      <c r="D362" s="1209">
        <v>1</v>
      </c>
      <c r="E362" s="1209"/>
      <c r="F362" s="1209"/>
      <c r="G362" s="1210" t="s">
        <v>1630</v>
      </c>
      <c r="H362" s="1211">
        <f t="shared" si="167"/>
        <v>0</v>
      </c>
      <c r="I362" s="1211">
        <f t="shared" si="167"/>
        <v>0</v>
      </c>
      <c r="J362" s="1211">
        <f t="shared" si="167"/>
        <v>0</v>
      </c>
      <c r="K362" s="1211">
        <f t="shared" si="168"/>
        <v>0</v>
      </c>
      <c r="L362" s="1212">
        <f t="shared" si="168"/>
        <v>0</v>
      </c>
      <c r="N362" s="474"/>
      <c r="O362" s="474"/>
      <c r="P362" s="474"/>
      <c r="Q362" s="474"/>
      <c r="R362" s="474"/>
      <c r="S362" s="474"/>
      <c r="T362" s="474"/>
      <c r="U362" s="474"/>
    </row>
    <row r="363" spans="1:21" s="477" customFormat="1">
      <c r="A363" s="1021" t="str">
        <f t="shared" si="163"/>
        <v>8110422111</v>
      </c>
      <c r="B363" s="1218">
        <v>8110</v>
      </c>
      <c r="C363" s="1219">
        <v>4221</v>
      </c>
      <c r="D363" s="1220">
        <v>1</v>
      </c>
      <c r="E363" s="1220">
        <v>1</v>
      </c>
      <c r="F363" s="1220"/>
      <c r="G363" s="1216" t="s">
        <v>1630</v>
      </c>
      <c r="H363" s="1217">
        <f>H364</f>
        <v>0</v>
      </c>
      <c r="I363" s="1217">
        <f>I364</f>
        <v>0</v>
      </c>
      <c r="J363" s="1217">
        <f>J364</f>
        <v>0</v>
      </c>
      <c r="K363" s="1217">
        <f t="shared" ref="K363:L363" si="169">K364</f>
        <v>0</v>
      </c>
      <c r="L363" s="1234">
        <f t="shared" si="169"/>
        <v>0</v>
      </c>
      <c r="N363" s="474"/>
      <c r="O363" s="474"/>
      <c r="P363" s="474"/>
      <c r="Q363" s="474"/>
      <c r="R363" s="474"/>
      <c r="S363" s="474"/>
      <c r="T363" s="474"/>
      <c r="U363" s="474"/>
    </row>
    <row r="364" spans="1:21" s="477" customFormat="1">
      <c r="A364" s="1021"/>
      <c r="B364" s="478">
        <v>8110</v>
      </c>
      <c r="C364" s="479">
        <v>4221</v>
      </c>
      <c r="D364" s="1168">
        <v>1</v>
      </c>
      <c r="E364" s="1168">
        <v>1</v>
      </c>
      <c r="F364" s="1168">
        <v>1</v>
      </c>
      <c r="G364" s="480" t="s">
        <v>1630</v>
      </c>
      <c r="H364" s="481"/>
      <c r="I364" s="481"/>
      <c r="J364" s="481"/>
      <c r="K364" s="481"/>
      <c r="L364" s="1235"/>
      <c r="N364" s="474"/>
      <c r="O364" s="474"/>
      <c r="P364" s="474"/>
      <c r="Q364" s="474"/>
      <c r="R364" s="474"/>
      <c r="S364" s="474"/>
      <c r="T364" s="474"/>
      <c r="U364" s="474"/>
    </row>
    <row r="365" spans="1:21" s="477" customFormat="1">
      <c r="A365" s="1021" t="str">
        <f t="shared" si="163"/>
        <v>81104223</v>
      </c>
      <c r="B365" s="1201">
        <v>8110</v>
      </c>
      <c r="C365" s="1202">
        <v>4223</v>
      </c>
      <c r="D365" s="1203"/>
      <c r="E365" s="1203"/>
      <c r="F365" s="1203"/>
      <c r="G365" s="1204" t="s">
        <v>47</v>
      </c>
      <c r="H365" s="1205">
        <f t="shared" ref="H365:J366" si="170">SUM(H366)</f>
        <v>0</v>
      </c>
      <c r="I365" s="1205">
        <f t="shared" si="170"/>
        <v>0</v>
      </c>
      <c r="J365" s="1205">
        <f t="shared" si="170"/>
        <v>0</v>
      </c>
      <c r="K365" s="1205">
        <f t="shared" ref="K365:L366" si="171">SUM(K366)</f>
        <v>0</v>
      </c>
      <c r="L365" s="1206">
        <f t="shared" si="171"/>
        <v>0</v>
      </c>
      <c r="N365" s="474"/>
      <c r="O365" s="474"/>
      <c r="P365" s="474"/>
      <c r="Q365" s="474"/>
      <c r="R365" s="474"/>
      <c r="S365" s="474"/>
      <c r="T365" s="474"/>
      <c r="U365" s="474"/>
    </row>
    <row r="366" spans="1:21" s="477" customFormat="1">
      <c r="A366" s="1021" t="str">
        <f t="shared" si="163"/>
        <v>811042231</v>
      </c>
      <c r="B366" s="1207">
        <v>8110</v>
      </c>
      <c r="C366" s="1208">
        <v>4223</v>
      </c>
      <c r="D366" s="1209">
        <v>1</v>
      </c>
      <c r="E366" s="1209"/>
      <c r="F366" s="1209"/>
      <c r="G366" s="1210" t="s">
        <v>47</v>
      </c>
      <c r="H366" s="1211">
        <f t="shared" si="170"/>
        <v>0</v>
      </c>
      <c r="I366" s="1211">
        <f t="shared" si="170"/>
        <v>0</v>
      </c>
      <c r="J366" s="1211">
        <f t="shared" si="170"/>
        <v>0</v>
      </c>
      <c r="K366" s="1211">
        <f t="shared" si="171"/>
        <v>0</v>
      </c>
      <c r="L366" s="1212">
        <f t="shared" si="171"/>
        <v>0</v>
      </c>
      <c r="N366" s="474"/>
      <c r="O366" s="474"/>
      <c r="P366" s="474"/>
      <c r="Q366" s="474"/>
      <c r="R366" s="474"/>
      <c r="S366" s="474"/>
      <c r="T366" s="474"/>
      <c r="U366" s="474"/>
    </row>
    <row r="367" spans="1:21" s="477" customFormat="1">
      <c r="A367" s="1021" t="str">
        <f t="shared" si="163"/>
        <v>8110422311</v>
      </c>
      <c r="B367" s="1218">
        <v>8110</v>
      </c>
      <c r="C367" s="1219">
        <v>4223</v>
      </c>
      <c r="D367" s="1220">
        <v>1</v>
      </c>
      <c r="E367" s="1220">
        <v>1</v>
      </c>
      <c r="F367" s="1220"/>
      <c r="G367" s="1216" t="s">
        <v>47</v>
      </c>
      <c r="H367" s="1217">
        <f>SUM(H368:H369)</f>
        <v>0</v>
      </c>
      <c r="I367" s="1217">
        <f>SUM(I368:I369)</f>
        <v>0</v>
      </c>
      <c r="J367" s="1217">
        <f>SUM(J368:J369)</f>
        <v>0</v>
      </c>
      <c r="K367" s="1217">
        <f t="shared" ref="K367:L367" si="172">SUM(K368:K369)</f>
        <v>0</v>
      </c>
      <c r="L367" s="1234">
        <f t="shared" si="172"/>
        <v>0</v>
      </c>
      <c r="N367" s="474"/>
      <c r="O367" s="474"/>
      <c r="P367" s="474"/>
      <c r="Q367" s="474"/>
      <c r="R367" s="474"/>
      <c r="S367" s="474"/>
      <c r="T367" s="474"/>
      <c r="U367" s="474"/>
    </row>
    <row r="368" spans="1:21" s="477" customFormat="1">
      <c r="A368" s="1021" t="str">
        <f t="shared" si="163"/>
        <v>81104223111</v>
      </c>
      <c r="B368" s="478">
        <v>8110</v>
      </c>
      <c r="C368" s="479">
        <v>4223</v>
      </c>
      <c r="D368" s="1168">
        <v>1</v>
      </c>
      <c r="E368" s="1168">
        <v>1</v>
      </c>
      <c r="F368" s="1168">
        <v>1</v>
      </c>
      <c r="G368" s="480" t="s">
        <v>47</v>
      </c>
      <c r="H368" s="481"/>
      <c r="I368" s="481"/>
      <c r="J368" s="481"/>
      <c r="K368" s="481"/>
      <c r="L368" s="1235"/>
      <c r="N368" s="474"/>
      <c r="O368" s="474"/>
      <c r="P368" s="474"/>
      <c r="Q368" s="474"/>
      <c r="R368" s="474"/>
      <c r="S368" s="474"/>
      <c r="T368" s="474"/>
      <c r="U368" s="474"/>
    </row>
    <row r="369" spans="1:21" s="477" customFormat="1">
      <c r="A369" s="1021" t="str">
        <f t="shared" si="163"/>
        <v>81104223112</v>
      </c>
      <c r="B369" s="478">
        <v>8110</v>
      </c>
      <c r="C369" s="479">
        <v>4223</v>
      </c>
      <c r="D369" s="1168">
        <v>1</v>
      </c>
      <c r="E369" s="1168">
        <v>1</v>
      </c>
      <c r="F369" s="1168">
        <v>2</v>
      </c>
      <c r="G369" s="480" t="s">
        <v>569</v>
      </c>
      <c r="H369" s="481"/>
      <c r="I369" s="481" t="s">
        <v>1926</v>
      </c>
      <c r="J369" s="481" t="s">
        <v>1926</v>
      </c>
      <c r="K369" s="481" t="s">
        <v>1926</v>
      </c>
      <c r="L369" s="1235" t="s">
        <v>1926</v>
      </c>
      <c r="N369" s="1293" t="s">
        <v>1926</v>
      </c>
      <c r="O369" s="474"/>
      <c r="P369" s="474"/>
      <c r="Q369" s="474"/>
      <c r="R369" s="474"/>
      <c r="S369" s="474"/>
      <c r="T369" s="474"/>
      <c r="U369" s="474"/>
    </row>
    <row r="370" spans="1:21" s="477" customFormat="1">
      <c r="A370" s="1021" t="str">
        <f t="shared" si="163"/>
        <v>81104225</v>
      </c>
      <c r="B370" s="1201">
        <v>8110</v>
      </c>
      <c r="C370" s="1202">
        <v>4225</v>
      </c>
      <c r="D370" s="1203"/>
      <c r="E370" s="1203"/>
      <c r="F370" s="1203"/>
      <c r="G370" s="1204" t="s">
        <v>49</v>
      </c>
      <c r="H370" s="1205">
        <f t="shared" ref="H370:J372" si="173">SUM(H371)</f>
        <v>0</v>
      </c>
      <c r="I370" s="1205">
        <f t="shared" si="173"/>
        <v>0</v>
      </c>
      <c r="J370" s="1205">
        <f t="shared" si="173"/>
        <v>0</v>
      </c>
      <c r="K370" s="1205">
        <f t="shared" ref="K370:L372" si="174">SUM(K371)</f>
        <v>0</v>
      </c>
      <c r="L370" s="1206">
        <f t="shared" si="174"/>
        <v>0</v>
      </c>
      <c r="N370" s="474"/>
      <c r="O370" s="474"/>
      <c r="P370" s="474"/>
      <c r="Q370" s="474"/>
      <c r="R370" s="474"/>
      <c r="S370" s="474"/>
      <c r="T370" s="474"/>
      <c r="U370" s="474"/>
    </row>
    <row r="371" spans="1:21" s="477" customFormat="1">
      <c r="A371" s="1021" t="str">
        <f t="shared" si="163"/>
        <v>811042251</v>
      </c>
      <c r="B371" s="1207">
        <v>8110</v>
      </c>
      <c r="C371" s="1208">
        <v>4225</v>
      </c>
      <c r="D371" s="1209">
        <v>1</v>
      </c>
      <c r="E371" s="1209"/>
      <c r="F371" s="1209"/>
      <c r="G371" s="1210" t="s">
        <v>49</v>
      </c>
      <c r="H371" s="1211">
        <f t="shared" si="173"/>
        <v>0</v>
      </c>
      <c r="I371" s="1211">
        <f t="shared" si="173"/>
        <v>0</v>
      </c>
      <c r="J371" s="1211">
        <f t="shared" si="173"/>
        <v>0</v>
      </c>
      <c r="K371" s="1211">
        <f t="shared" si="174"/>
        <v>0</v>
      </c>
      <c r="L371" s="1212">
        <f t="shared" si="174"/>
        <v>0</v>
      </c>
      <c r="N371" s="474"/>
      <c r="O371" s="474"/>
      <c r="P371" s="474"/>
      <c r="Q371" s="474"/>
      <c r="R371" s="474"/>
      <c r="S371" s="474"/>
      <c r="T371" s="474"/>
      <c r="U371" s="474"/>
    </row>
    <row r="372" spans="1:21" s="477" customFormat="1">
      <c r="A372" s="1021" t="str">
        <f t="shared" si="163"/>
        <v>8110422511</v>
      </c>
      <c r="B372" s="1218">
        <v>8110</v>
      </c>
      <c r="C372" s="1219">
        <v>4225</v>
      </c>
      <c r="D372" s="1220">
        <v>1</v>
      </c>
      <c r="E372" s="1220">
        <v>1</v>
      </c>
      <c r="F372" s="1220"/>
      <c r="G372" s="1216" t="s">
        <v>49</v>
      </c>
      <c r="H372" s="1217">
        <f t="shared" si="173"/>
        <v>0</v>
      </c>
      <c r="I372" s="1217">
        <f t="shared" si="173"/>
        <v>0</v>
      </c>
      <c r="J372" s="1217">
        <f t="shared" si="173"/>
        <v>0</v>
      </c>
      <c r="K372" s="1217">
        <f t="shared" si="174"/>
        <v>0</v>
      </c>
      <c r="L372" s="1234">
        <f t="shared" si="174"/>
        <v>0</v>
      </c>
      <c r="N372" s="474"/>
      <c r="O372" s="474"/>
      <c r="P372" s="474"/>
      <c r="Q372" s="474"/>
      <c r="R372" s="474"/>
      <c r="S372" s="474"/>
      <c r="T372" s="474"/>
      <c r="U372" s="474"/>
    </row>
    <row r="373" spans="1:21" s="477" customFormat="1">
      <c r="A373" s="1021" t="str">
        <f t="shared" si="163"/>
        <v>81104225111</v>
      </c>
      <c r="B373" s="478">
        <v>8110</v>
      </c>
      <c r="C373" s="479">
        <v>4225</v>
      </c>
      <c r="D373" s="1168">
        <v>1</v>
      </c>
      <c r="E373" s="1168">
        <v>1</v>
      </c>
      <c r="F373" s="1168">
        <v>1</v>
      </c>
      <c r="G373" s="480" t="s">
        <v>49</v>
      </c>
      <c r="H373" s="481"/>
      <c r="I373" s="481"/>
      <c r="J373" s="481"/>
      <c r="K373" s="481"/>
      <c r="L373" s="1235"/>
      <c r="N373" s="474"/>
      <c r="O373" s="474"/>
      <c r="P373" s="474"/>
      <c r="Q373" s="474"/>
      <c r="R373" s="474"/>
      <c r="S373" s="474"/>
      <c r="T373" s="474"/>
      <c r="U373" s="474"/>
    </row>
    <row r="374" spans="1:21" s="477" customFormat="1" ht="18">
      <c r="A374" s="1021" t="str">
        <f t="shared" si="163"/>
        <v>81104227</v>
      </c>
      <c r="B374" s="1201">
        <v>8110</v>
      </c>
      <c r="C374" s="1202">
        <v>4227</v>
      </c>
      <c r="D374" s="1203"/>
      <c r="E374" s="1203"/>
      <c r="F374" s="1203"/>
      <c r="G374" s="1204" t="s">
        <v>1631</v>
      </c>
      <c r="H374" s="1205">
        <f t="shared" ref="H374:J376" si="175">SUM(H375)</f>
        <v>0</v>
      </c>
      <c r="I374" s="1205">
        <f t="shared" si="175"/>
        <v>0</v>
      </c>
      <c r="J374" s="1205">
        <f t="shared" si="175"/>
        <v>0</v>
      </c>
      <c r="K374" s="1205">
        <f t="shared" ref="K374:L376" si="176">SUM(K375)</f>
        <v>0</v>
      </c>
      <c r="L374" s="1206">
        <f t="shared" si="176"/>
        <v>0</v>
      </c>
      <c r="N374" s="474"/>
      <c r="O374" s="474"/>
      <c r="P374" s="474"/>
      <c r="Q374" s="474"/>
      <c r="R374" s="474"/>
      <c r="S374" s="474"/>
      <c r="T374" s="474"/>
      <c r="U374" s="474"/>
    </row>
    <row r="375" spans="1:21" s="477" customFormat="1" ht="18">
      <c r="A375" s="1021" t="str">
        <f t="shared" si="163"/>
        <v>811042271</v>
      </c>
      <c r="B375" s="1207">
        <v>8110</v>
      </c>
      <c r="C375" s="1208">
        <v>4227</v>
      </c>
      <c r="D375" s="1209">
        <v>1</v>
      </c>
      <c r="E375" s="1209"/>
      <c r="F375" s="1209"/>
      <c r="G375" s="1210" t="s">
        <v>1631</v>
      </c>
      <c r="H375" s="1211">
        <f t="shared" si="175"/>
        <v>0</v>
      </c>
      <c r="I375" s="1211">
        <f t="shared" si="175"/>
        <v>0</v>
      </c>
      <c r="J375" s="1211">
        <f t="shared" si="175"/>
        <v>0</v>
      </c>
      <c r="K375" s="1211">
        <f t="shared" si="176"/>
        <v>0</v>
      </c>
      <c r="L375" s="1212">
        <f t="shared" si="176"/>
        <v>0</v>
      </c>
      <c r="N375" s="474"/>
      <c r="O375" s="474"/>
      <c r="P375" s="474"/>
      <c r="Q375" s="474"/>
      <c r="R375" s="474"/>
      <c r="S375" s="474"/>
      <c r="T375" s="474"/>
      <c r="U375" s="474"/>
    </row>
    <row r="376" spans="1:21" s="477" customFormat="1" ht="18">
      <c r="A376" s="1021" t="str">
        <f t="shared" si="163"/>
        <v>8110422711</v>
      </c>
      <c r="B376" s="1218">
        <v>8110</v>
      </c>
      <c r="C376" s="1219">
        <v>4227</v>
      </c>
      <c r="D376" s="1220">
        <v>1</v>
      </c>
      <c r="E376" s="1220">
        <v>1</v>
      </c>
      <c r="F376" s="1220"/>
      <c r="G376" s="1216" t="s">
        <v>1631</v>
      </c>
      <c r="H376" s="1217">
        <f t="shared" si="175"/>
        <v>0</v>
      </c>
      <c r="I376" s="1217">
        <f t="shared" si="175"/>
        <v>0</v>
      </c>
      <c r="J376" s="1217">
        <f t="shared" si="175"/>
        <v>0</v>
      </c>
      <c r="K376" s="1217">
        <f t="shared" si="176"/>
        <v>0</v>
      </c>
      <c r="L376" s="1234">
        <f t="shared" si="176"/>
        <v>0</v>
      </c>
      <c r="N376" s="474"/>
      <c r="O376" s="474"/>
      <c r="P376" s="474"/>
      <c r="Q376" s="474"/>
      <c r="R376" s="474"/>
      <c r="S376" s="474"/>
      <c r="T376" s="474"/>
      <c r="U376" s="474"/>
    </row>
    <row r="377" spans="1:21" s="477" customFormat="1" ht="18">
      <c r="A377" s="1021" t="str">
        <f t="shared" si="163"/>
        <v>81104227111</v>
      </c>
      <c r="B377" s="478">
        <v>8110</v>
      </c>
      <c r="C377" s="479">
        <v>4227</v>
      </c>
      <c r="D377" s="1168">
        <v>1</v>
      </c>
      <c r="E377" s="1168">
        <v>1</v>
      </c>
      <c r="F377" s="1168">
        <v>1</v>
      </c>
      <c r="G377" s="480" t="s">
        <v>1631</v>
      </c>
      <c r="H377" s="481"/>
      <c r="I377" s="481"/>
      <c r="J377" s="481"/>
      <c r="K377" s="481"/>
      <c r="L377" s="1235"/>
      <c r="N377" s="474"/>
      <c r="O377" s="474"/>
      <c r="P377" s="474"/>
      <c r="Q377" s="474"/>
      <c r="R377" s="474"/>
      <c r="S377" s="474"/>
      <c r="T377" s="474"/>
      <c r="U377" s="474"/>
    </row>
    <row r="378" spans="1:21" s="477" customFormat="1" ht="19.5" customHeight="1">
      <c r="A378" s="1021" t="str">
        <f t="shared" si="163"/>
        <v>Subtotal (7)</v>
      </c>
      <c r="B378" s="1247" t="s">
        <v>2112</v>
      </c>
      <c r="C378" s="483"/>
      <c r="D378" s="1175"/>
      <c r="E378" s="1175"/>
      <c r="F378" s="1175"/>
      <c r="G378" s="480"/>
      <c r="H378" s="475">
        <f>+H361+H365+H370+H374</f>
        <v>0</v>
      </c>
      <c r="I378" s="475">
        <f>+I361+I365+I370+I374</f>
        <v>0</v>
      </c>
      <c r="J378" s="475">
        <f>+J361+J365+J370+J374</f>
        <v>0</v>
      </c>
      <c r="K378" s="475">
        <f t="shared" ref="K378:L378" si="177">+K361+K365+K370+K374</f>
        <v>0</v>
      </c>
      <c r="L378" s="476">
        <f t="shared" si="177"/>
        <v>0</v>
      </c>
      <c r="N378" s="474"/>
      <c r="O378" s="474"/>
      <c r="P378" s="474"/>
      <c r="Q378" s="474"/>
      <c r="R378" s="474"/>
      <c r="S378" s="474"/>
      <c r="T378" s="474"/>
      <c r="U378" s="474"/>
    </row>
    <row r="379" spans="1:21" s="477" customFormat="1">
      <c r="A379" s="1021" t="str">
        <f t="shared" si="163"/>
        <v>81104300</v>
      </c>
      <c r="B379" s="1183">
        <v>8110</v>
      </c>
      <c r="C379" s="1194">
        <v>4300</v>
      </c>
      <c r="D379" s="1195"/>
      <c r="E379" s="1195"/>
      <c r="F379" s="1195"/>
      <c r="G379" s="1186" t="s">
        <v>570</v>
      </c>
      <c r="H379" s="1196">
        <f>+H380+H390+H412+H418+H424+H435</f>
        <v>0</v>
      </c>
      <c r="I379" s="1196">
        <f>+I380+I390+I412+I418+I424+I435</f>
        <v>0</v>
      </c>
      <c r="J379" s="1196">
        <f>+J380+J390+J412+J418+J424+J435</f>
        <v>0</v>
      </c>
      <c r="K379" s="1196">
        <f t="shared" ref="K379:L379" si="178">+K380+K390+K412+K418+K424+K435</f>
        <v>0</v>
      </c>
      <c r="L379" s="1197">
        <f t="shared" si="178"/>
        <v>0</v>
      </c>
      <c r="N379" s="474"/>
      <c r="O379" s="474"/>
      <c r="P379" s="474"/>
      <c r="Q379" s="474"/>
      <c r="R379" s="474"/>
      <c r="S379" s="474"/>
      <c r="T379" s="474"/>
      <c r="U379" s="474"/>
    </row>
    <row r="380" spans="1:21" s="477" customFormat="1">
      <c r="A380" s="1021" t="str">
        <f t="shared" si="163"/>
        <v>81104310</v>
      </c>
      <c r="B380" s="1177">
        <v>8110</v>
      </c>
      <c r="C380" s="1178">
        <v>4310</v>
      </c>
      <c r="D380" s="1179"/>
      <c r="E380" s="1179"/>
      <c r="F380" s="1179"/>
      <c r="G380" s="1180" t="s">
        <v>571</v>
      </c>
      <c r="H380" s="1181">
        <f>+H381+H385</f>
        <v>0</v>
      </c>
      <c r="I380" s="1181">
        <f>+I381+I385</f>
        <v>0</v>
      </c>
      <c r="J380" s="1181">
        <f>+J381+J385</f>
        <v>0</v>
      </c>
      <c r="K380" s="1181">
        <f t="shared" ref="K380:L380" si="179">+K381+K385</f>
        <v>0</v>
      </c>
      <c r="L380" s="1182">
        <f t="shared" si="179"/>
        <v>0</v>
      </c>
      <c r="N380" s="474"/>
      <c r="O380" s="474"/>
      <c r="P380" s="474"/>
      <c r="Q380" s="474"/>
      <c r="R380" s="474"/>
      <c r="S380" s="474"/>
      <c r="T380" s="474"/>
      <c r="U380" s="474"/>
    </row>
    <row r="381" spans="1:21" s="477" customFormat="1" ht="18">
      <c r="A381" s="1021" t="str">
        <f t="shared" si="163"/>
        <v>81104311</v>
      </c>
      <c r="B381" s="1201">
        <v>8110</v>
      </c>
      <c r="C381" s="1202">
        <v>4311</v>
      </c>
      <c r="D381" s="1203"/>
      <c r="E381" s="1203"/>
      <c r="F381" s="1203"/>
      <c r="G381" s="1204" t="s">
        <v>1632</v>
      </c>
      <c r="H381" s="1205">
        <f t="shared" ref="H381:J382" si="180">SUM(H382)</f>
        <v>0</v>
      </c>
      <c r="I381" s="1205">
        <f t="shared" si="180"/>
        <v>0</v>
      </c>
      <c r="J381" s="1205">
        <f t="shared" si="180"/>
        <v>0</v>
      </c>
      <c r="K381" s="1205">
        <f t="shared" ref="K381:L382" si="181">SUM(K382)</f>
        <v>0</v>
      </c>
      <c r="L381" s="1206">
        <f t="shared" si="181"/>
        <v>0</v>
      </c>
      <c r="N381" s="474"/>
      <c r="O381" s="474"/>
      <c r="P381" s="474"/>
      <c r="Q381" s="474"/>
      <c r="R381" s="474"/>
      <c r="S381" s="474"/>
      <c r="T381" s="474"/>
      <c r="U381" s="474"/>
    </row>
    <row r="382" spans="1:21" s="477" customFormat="1" ht="18">
      <c r="A382" s="1021" t="str">
        <f t="shared" si="163"/>
        <v>811043111</v>
      </c>
      <c r="B382" s="1207">
        <v>8110</v>
      </c>
      <c r="C382" s="1208">
        <v>4311</v>
      </c>
      <c r="D382" s="1209">
        <v>1</v>
      </c>
      <c r="E382" s="1209"/>
      <c r="F382" s="1209"/>
      <c r="G382" s="1210" t="s">
        <v>1632</v>
      </c>
      <c r="H382" s="1211">
        <f t="shared" si="180"/>
        <v>0</v>
      </c>
      <c r="I382" s="1211">
        <f t="shared" si="180"/>
        <v>0</v>
      </c>
      <c r="J382" s="1211">
        <f t="shared" si="180"/>
        <v>0</v>
      </c>
      <c r="K382" s="1211">
        <f t="shared" si="181"/>
        <v>0</v>
      </c>
      <c r="L382" s="1212">
        <f t="shared" si="181"/>
        <v>0</v>
      </c>
      <c r="N382" s="474"/>
      <c r="O382" s="474"/>
      <c r="P382" s="474"/>
      <c r="Q382" s="474"/>
      <c r="R382" s="474"/>
      <c r="S382" s="474"/>
      <c r="T382" s="474"/>
      <c r="U382" s="474"/>
    </row>
    <row r="383" spans="1:21" s="477" customFormat="1">
      <c r="A383" s="1021" t="str">
        <f t="shared" si="163"/>
        <v>8110431111</v>
      </c>
      <c r="B383" s="1218">
        <v>8110</v>
      </c>
      <c r="C383" s="1219">
        <v>4311</v>
      </c>
      <c r="D383" s="1220">
        <v>1</v>
      </c>
      <c r="E383" s="1220">
        <v>1</v>
      </c>
      <c r="F383" s="1220"/>
      <c r="G383" s="1216" t="s">
        <v>572</v>
      </c>
      <c r="H383" s="1217">
        <f>SUM(H384:H384)</f>
        <v>0</v>
      </c>
      <c r="I383" s="1217">
        <f>SUM(I384:I384)</f>
        <v>0</v>
      </c>
      <c r="J383" s="1217">
        <f>SUM(J384:J384)</f>
        <v>0</v>
      </c>
      <c r="K383" s="1217">
        <f t="shared" ref="K383:L383" si="182">SUM(K384:K384)</f>
        <v>0</v>
      </c>
      <c r="L383" s="1234">
        <f t="shared" si="182"/>
        <v>0</v>
      </c>
      <c r="N383" s="474"/>
      <c r="O383" s="474"/>
      <c r="P383" s="474"/>
      <c r="Q383" s="474"/>
      <c r="R383" s="474"/>
      <c r="S383" s="474"/>
      <c r="T383" s="474"/>
      <c r="U383" s="474"/>
    </row>
    <row r="384" spans="1:21" s="477" customFormat="1">
      <c r="A384" s="1021" t="str">
        <f t="shared" si="163"/>
        <v>81104311111</v>
      </c>
      <c r="B384" s="478">
        <v>8110</v>
      </c>
      <c r="C384" s="479">
        <v>4311</v>
      </c>
      <c r="D384" s="1168">
        <v>1</v>
      </c>
      <c r="E384" s="1168">
        <v>1</v>
      </c>
      <c r="F384" s="1168">
        <v>1</v>
      </c>
      <c r="G384" s="480" t="s">
        <v>572</v>
      </c>
      <c r="H384" s="481"/>
      <c r="I384" s="481"/>
      <c r="J384" s="481"/>
      <c r="K384" s="481"/>
      <c r="L384" s="1235"/>
      <c r="N384" s="474"/>
      <c r="O384" s="474"/>
      <c r="P384" s="474"/>
      <c r="Q384" s="474"/>
      <c r="R384" s="474"/>
      <c r="S384" s="474"/>
      <c r="T384" s="474"/>
      <c r="U384" s="474"/>
    </row>
    <row r="385" spans="1:21" s="477" customFormat="1">
      <c r="A385" s="1021" t="str">
        <f t="shared" si="163"/>
        <v>81104319</v>
      </c>
      <c r="B385" s="1201">
        <v>8110</v>
      </c>
      <c r="C385" s="1202">
        <v>4319</v>
      </c>
      <c r="D385" s="1203"/>
      <c r="E385" s="1203"/>
      <c r="F385" s="1203"/>
      <c r="G385" s="1204" t="s">
        <v>578</v>
      </c>
      <c r="H385" s="1205">
        <f t="shared" ref="H385:J387" si="183">SUM(H386)</f>
        <v>0</v>
      </c>
      <c r="I385" s="1205">
        <f t="shared" si="183"/>
        <v>0</v>
      </c>
      <c r="J385" s="1205">
        <f t="shared" si="183"/>
        <v>0</v>
      </c>
      <c r="K385" s="1205">
        <f t="shared" ref="K385:L387" si="184">SUM(K386)</f>
        <v>0</v>
      </c>
      <c r="L385" s="1206">
        <f t="shared" si="184"/>
        <v>0</v>
      </c>
      <c r="N385" s="474"/>
      <c r="O385" s="474"/>
      <c r="P385" s="474"/>
      <c r="Q385" s="474"/>
      <c r="R385" s="474"/>
      <c r="S385" s="474"/>
      <c r="T385" s="474"/>
      <c r="U385" s="474"/>
    </row>
    <row r="386" spans="1:21" s="477" customFormat="1">
      <c r="A386" s="1021" t="str">
        <f t="shared" si="163"/>
        <v>811043191</v>
      </c>
      <c r="B386" s="1207">
        <v>8110</v>
      </c>
      <c r="C386" s="1208">
        <v>4319</v>
      </c>
      <c r="D386" s="1209">
        <v>1</v>
      </c>
      <c r="E386" s="1209"/>
      <c r="F386" s="1209"/>
      <c r="G386" s="1210" t="s">
        <v>578</v>
      </c>
      <c r="H386" s="1211">
        <f t="shared" si="183"/>
        <v>0</v>
      </c>
      <c r="I386" s="1211">
        <f t="shared" si="183"/>
        <v>0</v>
      </c>
      <c r="J386" s="1211">
        <f t="shared" si="183"/>
        <v>0</v>
      </c>
      <c r="K386" s="1211">
        <f t="shared" si="184"/>
        <v>0</v>
      </c>
      <c r="L386" s="1212">
        <f t="shared" si="184"/>
        <v>0</v>
      </c>
      <c r="N386" s="474"/>
      <c r="O386" s="474"/>
      <c r="P386" s="474"/>
      <c r="Q386" s="474"/>
      <c r="R386" s="474"/>
      <c r="S386" s="474"/>
      <c r="T386" s="474"/>
      <c r="U386" s="474"/>
    </row>
    <row r="387" spans="1:21" s="477" customFormat="1">
      <c r="A387" s="1021" t="str">
        <f t="shared" si="163"/>
        <v>8110431911</v>
      </c>
      <c r="B387" s="1218">
        <v>8110</v>
      </c>
      <c r="C387" s="1219">
        <v>4319</v>
      </c>
      <c r="D387" s="1220">
        <v>1</v>
      </c>
      <c r="E387" s="1220">
        <v>1</v>
      </c>
      <c r="F387" s="1220"/>
      <c r="G387" s="1216" t="s">
        <v>578</v>
      </c>
      <c r="H387" s="1217">
        <f t="shared" si="183"/>
        <v>0</v>
      </c>
      <c r="I387" s="1217">
        <f t="shared" si="183"/>
        <v>0</v>
      </c>
      <c r="J387" s="1217">
        <f t="shared" si="183"/>
        <v>0</v>
      </c>
      <c r="K387" s="1217">
        <f t="shared" si="184"/>
        <v>0</v>
      </c>
      <c r="L387" s="1234">
        <f t="shared" si="184"/>
        <v>0</v>
      </c>
      <c r="N387" s="474"/>
      <c r="O387" s="474"/>
      <c r="P387" s="474"/>
      <c r="Q387" s="474"/>
      <c r="R387" s="474"/>
      <c r="S387" s="474"/>
      <c r="T387" s="474"/>
      <c r="U387" s="474"/>
    </row>
    <row r="388" spans="1:21" s="477" customFormat="1">
      <c r="A388" s="1021" t="str">
        <f t="shared" si="163"/>
        <v>81104319111</v>
      </c>
      <c r="B388" s="478">
        <v>8110</v>
      </c>
      <c r="C388" s="479">
        <v>4319</v>
      </c>
      <c r="D388" s="1168">
        <v>1</v>
      </c>
      <c r="E388" s="1168">
        <v>1</v>
      </c>
      <c r="F388" s="1168">
        <v>1</v>
      </c>
      <c r="G388" s="480" t="s">
        <v>578</v>
      </c>
      <c r="H388" s="481"/>
      <c r="I388" s="481"/>
      <c r="J388" s="481"/>
      <c r="K388" s="481"/>
      <c r="L388" s="1235"/>
      <c r="N388" s="474"/>
      <c r="O388" s="474"/>
      <c r="P388" s="474"/>
      <c r="Q388" s="474"/>
      <c r="R388" s="474"/>
      <c r="S388" s="474"/>
      <c r="T388" s="474"/>
      <c r="U388" s="474"/>
    </row>
    <row r="389" spans="1:21" s="477" customFormat="1" ht="19.5" customHeight="1">
      <c r="A389" s="1021" t="str">
        <f t="shared" si="163"/>
        <v>Subtotal (7)</v>
      </c>
      <c r="B389" s="1247" t="s">
        <v>2112</v>
      </c>
      <c r="C389" s="483"/>
      <c r="D389" s="1175"/>
      <c r="E389" s="1175"/>
      <c r="F389" s="1175"/>
      <c r="G389" s="480"/>
      <c r="H389" s="475">
        <f>+H385+H381</f>
        <v>0</v>
      </c>
      <c r="I389" s="475">
        <f>+I385+I381</f>
        <v>0</v>
      </c>
      <c r="J389" s="475">
        <f>+J385+J381</f>
        <v>0</v>
      </c>
      <c r="K389" s="475">
        <f t="shared" ref="K389:L389" si="185">+K385+K381</f>
        <v>0</v>
      </c>
      <c r="L389" s="476">
        <f t="shared" si="185"/>
        <v>0</v>
      </c>
      <c r="N389" s="474"/>
      <c r="O389" s="474"/>
      <c r="P389" s="474"/>
      <c r="Q389" s="474"/>
      <c r="R389" s="474"/>
      <c r="S389" s="474"/>
      <c r="T389" s="474"/>
      <c r="U389" s="474"/>
    </row>
    <row r="390" spans="1:21" s="477" customFormat="1" ht="17.25" customHeight="1">
      <c r="A390" s="1021" t="str">
        <f t="shared" si="163"/>
        <v>81104320</v>
      </c>
      <c r="B390" s="1177">
        <v>8110</v>
      </c>
      <c r="C390" s="1178">
        <v>4320</v>
      </c>
      <c r="D390" s="1179"/>
      <c r="E390" s="1179"/>
      <c r="F390" s="1179"/>
      <c r="G390" s="1180" t="s">
        <v>378</v>
      </c>
      <c r="H390" s="1181">
        <f>+H391+H395+H399+H403+H407</f>
        <v>0</v>
      </c>
      <c r="I390" s="1181">
        <f>+I391+I395+I399+I403+I407</f>
        <v>0</v>
      </c>
      <c r="J390" s="1181">
        <f>+J391+J395+J399+J403+J407</f>
        <v>0</v>
      </c>
      <c r="K390" s="1181">
        <f t="shared" ref="K390:L390" si="186">+K391+K395+K399+K403+K407</f>
        <v>0</v>
      </c>
      <c r="L390" s="1182">
        <f t="shared" si="186"/>
        <v>0</v>
      </c>
      <c r="N390" s="474"/>
      <c r="O390" s="474"/>
      <c r="P390" s="474"/>
      <c r="Q390" s="474"/>
      <c r="R390" s="474"/>
      <c r="S390" s="474"/>
      <c r="T390" s="474"/>
      <c r="U390" s="474"/>
    </row>
    <row r="391" spans="1:21" s="477" customFormat="1" ht="18">
      <c r="A391" s="1021" t="str">
        <f t="shared" si="163"/>
        <v>81104321</v>
      </c>
      <c r="B391" s="1201">
        <v>8110</v>
      </c>
      <c r="C391" s="1202">
        <v>4321</v>
      </c>
      <c r="D391" s="1203"/>
      <c r="E391" s="1203"/>
      <c r="F391" s="1203"/>
      <c r="G391" s="1204" t="s">
        <v>579</v>
      </c>
      <c r="H391" s="1205">
        <f t="shared" ref="H391:J393" si="187">SUM(H392)</f>
        <v>0</v>
      </c>
      <c r="I391" s="1205">
        <f t="shared" si="187"/>
        <v>0</v>
      </c>
      <c r="J391" s="1205">
        <f t="shared" si="187"/>
        <v>0</v>
      </c>
      <c r="K391" s="1205">
        <f t="shared" ref="K391:L393" si="188">SUM(K392)</f>
        <v>0</v>
      </c>
      <c r="L391" s="1206">
        <f t="shared" si="188"/>
        <v>0</v>
      </c>
      <c r="N391" s="474"/>
      <c r="O391" s="474"/>
      <c r="P391" s="474"/>
      <c r="Q391" s="474"/>
      <c r="R391" s="474"/>
      <c r="S391" s="474"/>
      <c r="T391" s="474"/>
      <c r="U391" s="474"/>
    </row>
    <row r="392" spans="1:21" s="477" customFormat="1" ht="18">
      <c r="A392" s="1021" t="str">
        <f t="shared" si="163"/>
        <v>811043211</v>
      </c>
      <c r="B392" s="1207">
        <v>8110</v>
      </c>
      <c r="C392" s="1208">
        <v>4321</v>
      </c>
      <c r="D392" s="1209">
        <v>1</v>
      </c>
      <c r="E392" s="1209"/>
      <c r="F392" s="1209"/>
      <c r="G392" s="1210" t="s">
        <v>579</v>
      </c>
      <c r="H392" s="1211">
        <f t="shared" si="187"/>
        <v>0</v>
      </c>
      <c r="I392" s="1211">
        <f t="shared" si="187"/>
        <v>0</v>
      </c>
      <c r="J392" s="1211">
        <f t="shared" si="187"/>
        <v>0</v>
      </c>
      <c r="K392" s="1211">
        <f t="shared" si="188"/>
        <v>0</v>
      </c>
      <c r="L392" s="1212">
        <f t="shared" si="188"/>
        <v>0</v>
      </c>
      <c r="N392" s="474"/>
      <c r="O392" s="474"/>
      <c r="P392" s="474"/>
      <c r="Q392" s="474"/>
      <c r="R392" s="474"/>
      <c r="S392" s="474"/>
      <c r="T392" s="474"/>
      <c r="U392" s="474"/>
    </row>
    <row r="393" spans="1:21" s="477" customFormat="1">
      <c r="A393" s="1021" t="str">
        <f t="shared" si="163"/>
        <v>8110432111</v>
      </c>
      <c r="B393" s="1218">
        <v>8110</v>
      </c>
      <c r="C393" s="1219">
        <v>4321</v>
      </c>
      <c r="D393" s="1220">
        <v>1</v>
      </c>
      <c r="E393" s="1220">
        <v>1</v>
      </c>
      <c r="F393" s="1220"/>
      <c r="G393" s="1216" t="s">
        <v>579</v>
      </c>
      <c r="H393" s="1217">
        <f t="shared" si="187"/>
        <v>0</v>
      </c>
      <c r="I393" s="1217">
        <f t="shared" si="187"/>
        <v>0</v>
      </c>
      <c r="J393" s="1217">
        <f t="shared" si="187"/>
        <v>0</v>
      </c>
      <c r="K393" s="1217">
        <f t="shared" si="188"/>
        <v>0</v>
      </c>
      <c r="L393" s="1234">
        <f t="shared" si="188"/>
        <v>0</v>
      </c>
      <c r="N393" s="474"/>
      <c r="O393" s="474"/>
      <c r="P393" s="474"/>
      <c r="Q393" s="474"/>
      <c r="R393" s="474"/>
      <c r="S393" s="474"/>
      <c r="T393" s="474"/>
      <c r="U393" s="474"/>
    </row>
    <row r="394" spans="1:21" s="477" customFormat="1" ht="17.25" customHeight="1">
      <c r="A394" s="1021" t="str">
        <f t="shared" si="163"/>
        <v>81104321111</v>
      </c>
      <c r="B394" s="478">
        <v>8110</v>
      </c>
      <c r="C394" s="479">
        <v>4321</v>
      </c>
      <c r="D394" s="1168">
        <v>1</v>
      </c>
      <c r="E394" s="1168">
        <v>1</v>
      </c>
      <c r="F394" s="1168">
        <v>1</v>
      </c>
      <c r="G394" s="480" t="s">
        <v>579</v>
      </c>
      <c r="H394" s="481"/>
      <c r="I394" s="481"/>
      <c r="J394" s="481"/>
      <c r="K394" s="481"/>
      <c r="L394" s="1235"/>
      <c r="N394" s="474"/>
      <c r="O394" s="474"/>
      <c r="P394" s="474"/>
      <c r="Q394" s="474"/>
      <c r="R394" s="474"/>
      <c r="S394" s="474"/>
      <c r="T394" s="474"/>
      <c r="U394" s="474"/>
    </row>
    <row r="395" spans="1:21" s="477" customFormat="1" ht="18">
      <c r="A395" s="1021" t="str">
        <f t="shared" si="163"/>
        <v>81104322</v>
      </c>
      <c r="B395" s="1201">
        <v>8110</v>
      </c>
      <c r="C395" s="1202">
        <v>4322</v>
      </c>
      <c r="D395" s="1203"/>
      <c r="E395" s="1203"/>
      <c r="F395" s="1203"/>
      <c r="G395" s="1204" t="s">
        <v>580</v>
      </c>
      <c r="H395" s="1205">
        <f t="shared" ref="H395:J397" si="189">SUM(H396)</f>
        <v>0</v>
      </c>
      <c r="I395" s="1205">
        <f t="shared" si="189"/>
        <v>0</v>
      </c>
      <c r="J395" s="1205">
        <f t="shared" si="189"/>
        <v>0</v>
      </c>
      <c r="K395" s="1205">
        <f t="shared" ref="K395:L397" si="190">SUM(K396)</f>
        <v>0</v>
      </c>
      <c r="L395" s="1206">
        <f t="shared" si="190"/>
        <v>0</v>
      </c>
      <c r="N395" s="474"/>
      <c r="O395" s="474"/>
      <c r="P395" s="474"/>
      <c r="Q395" s="474"/>
      <c r="R395" s="474"/>
      <c r="S395" s="474"/>
      <c r="T395" s="474"/>
      <c r="U395" s="474"/>
    </row>
    <row r="396" spans="1:21" s="477" customFormat="1" ht="18">
      <c r="A396" s="1021" t="str">
        <f t="shared" si="163"/>
        <v>811043221</v>
      </c>
      <c r="B396" s="1207">
        <v>8110</v>
      </c>
      <c r="C396" s="1208">
        <v>4322</v>
      </c>
      <c r="D396" s="1209">
        <v>1</v>
      </c>
      <c r="E396" s="1209"/>
      <c r="F396" s="1209"/>
      <c r="G396" s="1210" t="s">
        <v>580</v>
      </c>
      <c r="H396" s="1211">
        <f t="shared" si="189"/>
        <v>0</v>
      </c>
      <c r="I396" s="1211">
        <f t="shared" si="189"/>
        <v>0</v>
      </c>
      <c r="J396" s="1211">
        <f t="shared" si="189"/>
        <v>0</v>
      </c>
      <c r="K396" s="1211">
        <f t="shared" si="190"/>
        <v>0</v>
      </c>
      <c r="L396" s="1212">
        <f t="shared" si="190"/>
        <v>0</v>
      </c>
      <c r="N396" s="474"/>
      <c r="O396" s="474"/>
      <c r="P396" s="474"/>
      <c r="Q396" s="474"/>
      <c r="R396" s="474"/>
      <c r="S396" s="474"/>
      <c r="T396" s="474"/>
      <c r="U396" s="474"/>
    </row>
    <row r="397" spans="1:21" s="477" customFormat="1">
      <c r="A397" s="1021" t="str">
        <f t="shared" si="163"/>
        <v>8110432211</v>
      </c>
      <c r="B397" s="1218">
        <v>8110</v>
      </c>
      <c r="C397" s="1219">
        <v>4322</v>
      </c>
      <c r="D397" s="1220">
        <v>1</v>
      </c>
      <c r="E397" s="1220">
        <v>1</v>
      </c>
      <c r="F397" s="1220"/>
      <c r="G397" s="1216" t="s">
        <v>580</v>
      </c>
      <c r="H397" s="1217">
        <f t="shared" si="189"/>
        <v>0</v>
      </c>
      <c r="I397" s="1217">
        <f t="shared" si="189"/>
        <v>0</v>
      </c>
      <c r="J397" s="1217">
        <f t="shared" si="189"/>
        <v>0</v>
      </c>
      <c r="K397" s="1217">
        <f t="shared" si="190"/>
        <v>0</v>
      </c>
      <c r="L397" s="1234">
        <f t="shared" si="190"/>
        <v>0</v>
      </c>
      <c r="N397" s="474"/>
      <c r="O397" s="474"/>
      <c r="P397" s="474"/>
      <c r="Q397" s="474"/>
      <c r="R397" s="474"/>
      <c r="S397" s="474"/>
      <c r="T397" s="474"/>
      <c r="U397" s="474"/>
    </row>
    <row r="398" spans="1:21" s="477" customFormat="1" ht="17.25" customHeight="1">
      <c r="A398" s="1021" t="str">
        <f t="shared" si="163"/>
        <v>81104322111</v>
      </c>
      <c r="B398" s="478">
        <v>8110</v>
      </c>
      <c r="C398" s="479">
        <v>4322</v>
      </c>
      <c r="D398" s="1168">
        <v>1</v>
      </c>
      <c r="E398" s="1168">
        <v>1</v>
      </c>
      <c r="F398" s="1168">
        <v>1</v>
      </c>
      <c r="G398" s="480" t="s">
        <v>580</v>
      </c>
      <c r="H398" s="481"/>
      <c r="I398" s="481"/>
      <c r="J398" s="481"/>
      <c r="K398" s="481"/>
      <c r="L398" s="1235"/>
      <c r="N398" s="474"/>
      <c r="O398" s="474"/>
      <c r="P398" s="474"/>
      <c r="Q398" s="474"/>
      <c r="R398" s="474"/>
      <c r="S398" s="474"/>
      <c r="T398" s="474"/>
      <c r="U398" s="474"/>
    </row>
    <row r="399" spans="1:21" s="477" customFormat="1" ht="18">
      <c r="A399" s="1021" t="str">
        <f t="shared" si="163"/>
        <v>81104323</v>
      </c>
      <c r="B399" s="1201">
        <v>8110</v>
      </c>
      <c r="C399" s="1202">
        <v>4323</v>
      </c>
      <c r="D399" s="1203"/>
      <c r="E399" s="1203"/>
      <c r="F399" s="1203"/>
      <c r="G399" s="1204" t="s">
        <v>581</v>
      </c>
      <c r="H399" s="1205">
        <f t="shared" ref="H399:J401" si="191">SUM(H400)</f>
        <v>0</v>
      </c>
      <c r="I399" s="1205">
        <f t="shared" si="191"/>
        <v>0</v>
      </c>
      <c r="J399" s="1205">
        <f t="shared" si="191"/>
        <v>0</v>
      </c>
      <c r="K399" s="1205">
        <f t="shared" ref="K399:L401" si="192">SUM(K400)</f>
        <v>0</v>
      </c>
      <c r="L399" s="1206">
        <f t="shared" si="192"/>
        <v>0</v>
      </c>
      <c r="N399" s="474"/>
      <c r="O399" s="474"/>
      <c r="P399" s="474"/>
      <c r="Q399" s="474"/>
      <c r="R399" s="474"/>
      <c r="S399" s="474"/>
      <c r="T399" s="474"/>
      <c r="U399" s="474"/>
    </row>
    <row r="400" spans="1:21" s="477" customFormat="1" ht="18">
      <c r="A400" s="1021" t="str">
        <f t="shared" si="163"/>
        <v>811043231</v>
      </c>
      <c r="B400" s="1207">
        <v>8110</v>
      </c>
      <c r="C400" s="1208">
        <v>4323</v>
      </c>
      <c r="D400" s="1209">
        <v>1</v>
      </c>
      <c r="E400" s="1209"/>
      <c r="F400" s="1209"/>
      <c r="G400" s="1210" t="s">
        <v>581</v>
      </c>
      <c r="H400" s="1211">
        <f t="shared" si="191"/>
        <v>0</v>
      </c>
      <c r="I400" s="1211">
        <f t="shared" si="191"/>
        <v>0</v>
      </c>
      <c r="J400" s="1211">
        <f t="shared" si="191"/>
        <v>0</v>
      </c>
      <c r="K400" s="1211">
        <f t="shared" si="192"/>
        <v>0</v>
      </c>
      <c r="L400" s="1212">
        <f t="shared" si="192"/>
        <v>0</v>
      </c>
      <c r="N400" s="474"/>
      <c r="O400" s="474"/>
      <c r="P400" s="474"/>
      <c r="Q400" s="474"/>
      <c r="R400" s="474"/>
      <c r="S400" s="474"/>
      <c r="T400" s="474"/>
      <c r="U400" s="474"/>
    </row>
    <row r="401" spans="1:21" s="477" customFormat="1" ht="18">
      <c r="A401" s="1021" t="str">
        <f t="shared" ref="A401:A464" si="193">B401&amp;C401&amp;D401&amp;E401&amp;F401</f>
        <v>8110432311</v>
      </c>
      <c r="B401" s="1218">
        <v>8110</v>
      </c>
      <c r="C401" s="1219">
        <v>4323</v>
      </c>
      <c r="D401" s="1220">
        <v>1</v>
      </c>
      <c r="E401" s="1220">
        <v>1</v>
      </c>
      <c r="F401" s="1220"/>
      <c r="G401" s="1216" t="s">
        <v>581</v>
      </c>
      <c r="H401" s="1217">
        <f t="shared" si="191"/>
        <v>0</v>
      </c>
      <c r="I401" s="1217">
        <f t="shared" si="191"/>
        <v>0</v>
      </c>
      <c r="J401" s="1217">
        <f t="shared" si="191"/>
        <v>0</v>
      </c>
      <c r="K401" s="1217">
        <f t="shared" si="192"/>
        <v>0</v>
      </c>
      <c r="L401" s="1234">
        <f t="shared" si="192"/>
        <v>0</v>
      </c>
      <c r="N401" s="474"/>
      <c r="O401" s="474"/>
      <c r="P401" s="474"/>
      <c r="Q401" s="474"/>
      <c r="R401" s="474"/>
      <c r="S401" s="474"/>
      <c r="T401" s="474"/>
      <c r="U401" s="474"/>
    </row>
    <row r="402" spans="1:21" s="477" customFormat="1" ht="18">
      <c r="A402" s="1021" t="str">
        <f t="shared" si="193"/>
        <v>81104323111</v>
      </c>
      <c r="B402" s="478">
        <v>8110</v>
      </c>
      <c r="C402" s="479">
        <v>4323</v>
      </c>
      <c r="D402" s="1168">
        <v>1</v>
      </c>
      <c r="E402" s="1168">
        <v>1</v>
      </c>
      <c r="F402" s="1168">
        <v>1</v>
      </c>
      <c r="G402" s="480" t="s">
        <v>581</v>
      </c>
      <c r="H402" s="481"/>
      <c r="I402" s="481"/>
      <c r="J402" s="481"/>
      <c r="K402" s="481"/>
      <c r="L402" s="1235"/>
      <c r="N402" s="474"/>
      <c r="O402" s="474"/>
      <c r="P402" s="474"/>
      <c r="Q402" s="474"/>
      <c r="R402" s="474"/>
      <c r="S402" s="474"/>
      <c r="T402" s="474"/>
      <c r="U402" s="474"/>
    </row>
    <row r="403" spans="1:21" s="477" customFormat="1" ht="18">
      <c r="A403" s="1021" t="str">
        <f t="shared" si="193"/>
        <v>81104324</v>
      </c>
      <c r="B403" s="1201">
        <v>8110</v>
      </c>
      <c r="C403" s="1202">
        <v>4324</v>
      </c>
      <c r="D403" s="1203"/>
      <c r="E403" s="1203"/>
      <c r="F403" s="1203"/>
      <c r="G403" s="1204" t="s">
        <v>582</v>
      </c>
      <c r="H403" s="1205">
        <f t="shared" ref="H403:J405" si="194">SUM(H404)</f>
        <v>0</v>
      </c>
      <c r="I403" s="1205">
        <f t="shared" si="194"/>
        <v>0</v>
      </c>
      <c r="J403" s="1205">
        <f t="shared" si="194"/>
        <v>0</v>
      </c>
      <c r="K403" s="1205">
        <f t="shared" ref="K403:L405" si="195">SUM(K404)</f>
        <v>0</v>
      </c>
      <c r="L403" s="1206">
        <f t="shared" si="195"/>
        <v>0</v>
      </c>
      <c r="N403" s="474"/>
      <c r="O403" s="474"/>
      <c r="P403" s="474"/>
      <c r="Q403" s="474"/>
      <c r="R403" s="474"/>
      <c r="S403" s="474"/>
      <c r="T403" s="474"/>
      <c r="U403" s="474"/>
    </row>
    <row r="404" spans="1:21" s="477" customFormat="1" ht="18">
      <c r="A404" s="1021" t="str">
        <f t="shared" si="193"/>
        <v>811043241</v>
      </c>
      <c r="B404" s="1207">
        <v>8110</v>
      </c>
      <c r="C404" s="1208">
        <v>4324</v>
      </c>
      <c r="D404" s="1209">
        <v>1</v>
      </c>
      <c r="E404" s="1209"/>
      <c r="F404" s="1209"/>
      <c r="G404" s="1210" t="s">
        <v>582</v>
      </c>
      <c r="H404" s="1211">
        <f t="shared" si="194"/>
        <v>0</v>
      </c>
      <c r="I404" s="1211">
        <f t="shared" si="194"/>
        <v>0</v>
      </c>
      <c r="J404" s="1211">
        <f t="shared" si="194"/>
        <v>0</v>
      </c>
      <c r="K404" s="1211">
        <f t="shared" si="195"/>
        <v>0</v>
      </c>
      <c r="L404" s="1212">
        <f t="shared" si="195"/>
        <v>0</v>
      </c>
      <c r="N404" s="474"/>
      <c r="O404" s="474"/>
      <c r="P404" s="474"/>
      <c r="Q404" s="474"/>
      <c r="R404" s="474"/>
      <c r="S404" s="474"/>
      <c r="T404" s="474"/>
      <c r="U404" s="474"/>
    </row>
    <row r="405" spans="1:21" s="477" customFormat="1" ht="18">
      <c r="A405" s="1021" t="str">
        <f t="shared" si="193"/>
        <v>8110432411</v>
      </c>
      <c r="B405" s="1218">
        <v>8110</v>
      </c>
      <c r="C405" s="1219">
        <v>4324</v>
      </c>
      <c r="D405" s="1220">
        <v>1</v>
      </c>
      <c r="E405" s="1220">
        <v>1</v>
      </c>
      <c r="F405" s="1220"/>
      <c r="G405" s="1216" t="s">
        <v>582</v>
      </c>
      <c r="H405" s="1217">
        <f t="shared" si="194"/>
        <v>0</v>
      </c>
      <c r="I405" s="1217">
        <f t="shared" si="194"/>
        <v>0</v>
      </c>
      <c r="J405" s="1217">
        <f t="shared" si="194"/>
        <v>0</v>
      </c>
      <c r="K405" s="1217">
        <f t="shared" si="195"/>
        <v>0</v>
      </c>
      <c r="L405" s="1234">
        <f t="shared" si="195"/>
        <v>0</v>
      </c>
      <c r="N405" s="474"/>
      <c r="O405" s="474"/>
      <c r="P405" s="474"/>
      <c r="Q405" s="474"/>
      <c r="R405" s="474"/>
      <c r="S405" s="474"/>
      <c r="T405" s="474"/>
      <c r="U405" s="474"/>
    </row>
    <row r="406" spans="1:21" s="477" customFormat="1" ht="21" customHeight="1">
      <c r="A406" s="1021" t="str">
        <f t="shared" si="193"/>
        <v>81104324111</v>
      </c>
      <c r="B406" s="478">
        <v>8110</v>
      </c>
      <c r="C406" s="479">
        <v>4324</v>
      </c>
      <c r="D406" s="1168">
        <v>1</v>
      </c>
      <c r="E406" s="1168">
        <v>1</v>
      </c>
      <c r="F406" s="1168">
        <v>1</v>
      </c>
      <c r="G406" s="480" t="s">
        <v>582</v>
      </c>
      <c r="H406" s="481"/>
      <c r="I406" s="481"/>
      <c r="J406" s="481"/>
      <c r="K406" s="481"/>
      <c r="L406" s="1235"/>
      <c r="N406" s="474"/>
      <c r="O406" s="474"/>
      <c r="P406" s="474"/>
      <c r="Q406" s="474"/>
      <c r="R406" s="474"/>
      <c r="S406" s="474"/>
      <c r="T406" s="474"/>
      <c r="U406" s="474"/>
    </row>
    <row r="407" spans="1:21" s="477" customFormat="1" ht="18">
      <c r="A407" s="1021" t="str">
        <f t="shared" si="193"/>
        <v>81104325</v>
      </c>
      <c r="B407" s="1201">
        <v>8110</v>
      </c>
      <c r="C407" s="1202">
        <v>4325</v>
      </c>
      <c r="D407" s="1203"/>
      <c r="E407" s="1203"/>
      <c r="F407" s="1203"/>
      <c r="G407" s="1204" t="s">
        <v>583</v>
      </c>
      <c r="H407" s="1205">
        <f t="shared" ref="H407:J409" si="196">SUM(H408)</f>
        <v>0</v>
      </c>
      <c r="I407" s="1205">
        <f t="shared" si="196"/>
        <v>0</v>
      </c>
      <c r="J407" s="1205">
        <f t="shared" si="196"/>
        <v>0</v>
      </c>
      <c r="K407" s="1205">
        <f t="shared" ref="K407:L409" si="197">SUM(K408)</f>
        <v>0</v>
      </c>
      <c r="L407" s="1206">
        <f t="shared" si="197"/>
        <v>0</v>
      </c>
      <c r="N407" s="474"/>
      <c r="O407" s="474"/>
      <c r="P407" s="474"/>
      <c r="Q407" s="474"/>
      <c r="R407" s="474"/>
      <c r="S407" s="474"/>
      <c r="T407" s="474"/>
      <c r="U407" s="474"/>
    </row>
    <row r="408" spans="1:21" s="477" customFormat="1" ht="18">
      <c r="A408" s="1021" t="str">
        <f t="shared" si="193"/>
        <v>811043251</v>
      </c>
      <c r="B408" s="1207">
        <v>8110</v>
      </c>
      <c r="C408" s="1208">
        <v>4325</v>
      </c>
      <c r="D408" s="1209">
        <v>1</v>
      </c>
      <c r="E408" s="1209"/>
      <c r="F408" s="1209"/>
      <c r="G408" s="1210" t="s">
        <v>583</v>
      </c>
      <c r="H408" s="1211">
        <f t="shared" si="196"/>
        <v>0</v>
      </c>
      <c r="I408" s="1211">
        <f t="shared" si="196"/>
        <v>0</v>
      </c>
      <c r="J408" s="1211">
        <f t="shared" si="196"/>
        <v>0</v>
      </c>
      <c r="K408" s="1211">
        <f t="shared" si="197"/>
        <v>0</v>
      </c>
      <c r="L408" s="1212">
        <f t="shared" si="197"/>
        <v>0</v>
      </c>
      <c r="N408" s="474"/>
      <c r="O408" s="474"/>
      <c r="P408" s="474"/>
      <c r="Q408" s="474"/>
      <c r="R408" s="474"/>
      <c r="S408" s="474"/>
      <c r="T408" s="474"/>
      <c r="U408" s="474"/>
    </row>
    <row r="409" spans="1:21" s="477" customFormat="1" ht="18">
      <c r="A409" s="1021" t="str">
        <f t="shared" si="193"/>
        <v>8110432511</v>
      </c>
      <c r="B409" s="1218">
        <v>8110</v>
      </c>
      <c r="C409" s="1219">
        <v>4325</v>
      </c>
      <c r="D409" s="1220">
        <v>1</v>
      </c>
      <c r="E409" s="1220">
        <v>1</v>
      </c>
      <c r="F409" s="1220"/>
      <c r="G409" s="1216" t="s">
        <v>583</v>
      </c>
      <c r="H409" s="1217">
        <f t="shared" si="196"/>
        <v>0</v>
      </c>
      <c r="I409" s="1217">
        <f t="shared" si="196"/>
        <v>0</v>
      </c>
      <c r="J409" s="1217">
        <f t="shared" si="196"/>
        <v>0</v>
      </c>
      <c r="K409" s="1217">
        <f t="shared" si="197"/>
        <v>0</v>
      </c>
      <c r="L409" s="1234">
        <f t="shared" si="197"/>
        <v>0</v>
      </c>
      <c r="N409" s="474"/>
      <c r="O409" s="474"/>
      <c r="P409" s="474"/>
      <c r="Q409" s="474"/>
      <c r="R409" s="474"/>
      <c r="S409" s="474"/>
      <c r="T409" s="474"/>
      <c r="U409" s="474"/>
    </row>
    <row r="410" spans="1:21" s="477" customFormat="1" ht="21" customHeight="1">
      <c r="A410" s="1021" t="str">
        <f t="shared" si="193"/>
        <v>81104325111</v>
      </c>
      <c r="B410" s="478">
        <v>8110</v>
      </c>
      <c r="C410" s="479">
        <v>4325</v>
      </c>
      <c r="D410" s="1168">
        <v>1</v>
      </c>
      <c r="E410" s="1168">
        <v>1</v>
      </c>
      <c r="F410" s="1168">
        <v>1</v>
      </c>
      <c r="G410" s="480" t="s">
        <v>583</v>
      </c>
      <c r="H410" s="481"/>
      <c r="I410" s="481"/>
      <c r="J410" s="481"/>
      <c r="K410" s="481"/>
      <c r="L410" s="1235"/>
      <c r="N410" s="474"/>
      <c r="O410" s="474"/>
      <c r="P410" s="474"/>
      <c r="Q410" s="474"/>
      <c r="R410" s="474"/>
      <c r="S410" s="474"/>
      <c r="T410" s="474"/>
      <c r="U410" s="474"/>
    </row>
    <row r="411" spans="1:21" s="477" customFormat="1" ht="19.5" customHeight="1">
      <c r="A411" s="1021" t="str">
        <f t="shared" si="193"/>
        <v>Subtotal (7)</v>
      </c>
      <c r="B411" s="1831" t="s">
        <v>2112</v>
      </c>
      <c r="C411" s="1832"/>
      <c r="D411" s="1832"/>
      <c r="E411" s="1832"/>
      <c r="F411" s="1832"/>
      <c r="G411" s="480"/>
      <c r="H411" s="475">
        <f>+H407+H403+H399+H395+H391</f>
        <v>0</v>
      </c>
      <c r="I411" s="475">
        <f>+I407+I403+I399+I395+I391</f>
        <v>0</v>
      </c>
      <c r="J411" s="475">
        <f>+J407+J403+J399+J395+J391</f>
        <v>0</v>
      </c>
      <c r="K411" s="475">
        <f t="shared" ref="K411:L411" si="198">+K407+K403+K399+K395+K391</f>
        <v>0</v>
      </c>
      <c r="L411" s="476">
        <f t="shared" si="198"/>
        <v>0</v>
      </c>
      <c r="N411" s="474"/>
      <c r="O411" s="474"/>
      <c r="P411" s="474"/>
      <c r="Q411" s="474"/>
      <c r="R411" s="474"/>
      <c r="S411" s="474"/>
      <c r="T411" s="474"/>
      <c r="U411" s="474"/>
    </row>
    <row r="412" spans="1:21" s="477" customFormat="1" ht="21" customHeight="1">
      <c r="A412" s="1021" t="str">
        <f t="shared" si="193"/>
        <v>81104330</v>
      </c>
      <c r="B412" s="1177">
        <v>8110</v>
      </c>
      <c r="C412" s="1178">
        <v>4330</v>
      </c>
      <c r="D412" s="1179"/>
      <c r="E412" s="1179"/>
      <c r="F412" s="1179"/>
      <c r="G412" s="1180" t="s">
        <v>379</v>
      </c>
      <c r="H412" s="1181">
        <f t="shared" ref="H412:J415" si="199">SUM(H413)</f>
        <v>0</v>
      </c>
      <c r="I412" s="1181">
        <f t="shared" si="199"/>
        <v>0</v>
      </c>
      <c r="J412" s="1181">
        <f t="shared" si="199"/>
        <v>0</v>
      </c>
      <c r="K412" s="1181">
        <f t="shared" ref="K412:L415" si="200">SUM(K413)</f>
        <v>0</v>
      </c>
      <c r="L412" s="1182">
        <f t="shared" si="200"/>
        <v>0</v>
      </c>
      <c r="N412" s="474"/>
      <c r="O412" s="474"/>
      <c r="P412" s="474"/>
      <c r="Q412" s="474"/>
      <c r="R412" s="474"/>
      <c r="S412" s="474"/>
      <c r="T412" s="474"/>
      <c r="U412" s="474"/>
    </row>
    <row r="413" spans="1:21" s="477" customFormat="1" ht="18">
      <c r="A413" s="1021" t="str">
        <f t="shared" si="193"/>
        <v>81104331</v>
      </c>
      <c r="B413" s="1201">
        <v>8110</v>
      </c>
      <c r="C413" s="1202">
        <v>4331</v>
      </c>
      <c r="D413" s="1203"/>
      <c r="E413" s="1203"/>
      <c r="F413" s="1203"/>
      <c r="G413" s="1204" t="s">
        <v>379</v>
      </c>
      <c r="H413" s="1205">
        <f t="shared" si="199"/>
        <v>0</v>
      </c>
      <c r="I413" s="1205">
        <f t="shared" si="199"/>
        <v>0</v>
      </c>
      <c r="J413" s="1205">
        <f t="shared" si="199"/>
        <v>0</v>
      </c>
      <c r="K413" s="1205">
        <f t="shared" si="200"/>
        <v>0</v>
      </c>
      <c r="L413" s="1206">
        <f t="shared" si="200"/>
        <v>0</v>
      </c>
      <c r="N413" s="474"/>
      <c r="O413" s="474"/>
      <c r="P413" s="474"/>
      <c r="Q413" s="474"/>
      <c r="R413" s="474"/>
      <c r="S413" s="474"/>
      <c r="T413" s="474"/>
      <c r="U413" s="474"/>
    </row>
    <row r="414" spans="1:21" s="477" customFormat="1" ht="18">
      <c r="A414" s="1021" t="str">
        <f t="shared" si="193"/>
        <v>811043311</v>
      </c>
      <c r="B414" s="1207">
        <v>8110</v>
      </c>
      <c r="C414" s="1208">
        <v>4331</v>
      </c>
      <c r="D414" s="1209">
        <v>1</v>
      </c>
      <c r="E414" s="1209"/>
      <c r="F414" s="1209"/>
      <c r="G414" s="1210" t="s">
        <v>379</v>
      </c>
      <c r="H414" s="1211">
        <f t="shared" si="199"/>
        <v>0</v>
      </c>
      <c r="I414" s="1211">
        <f t="shared" si="199"/>
        <v>0</v>
      </c>
      <c r="J414" s="1211">
        <f t="shared" si="199"/>
        <v>0</v>
      </c>
      <c r="K414" s="1211">
        <f t="shared" si="200"/>
        <v>0</v>
      </c>
      <c r="L414" s="1212">
        <f t="shared" si="200"/>
        <v>0</v>
      </c>
      <c r="N414" s="474"/>
      <c r="O414" s="474"/>
      <c r="P414" s="474"/>
      <c r="Q414" s="474"/>
      <c r="R414" s="474"/>
      <c r="S414" s="474"/>
      <c r="T414" s="474"/>
      <c r="U414" s="474"/>
    </row>
    <row r="415" spans="1:21" s="477" customFormat="1" ht="18">
      <c r="A415" s="1021" t="str">
        <f t="shared" si="193"/>
        <v>8110433111</v>
      </c>
      <c r="B415" s="1218">
        <v>8110</v>
      </c>
      <c r="C415" s="1219">
        <v>4331</v>
      </c>
      <c r="D415" s="1220">
        <v>1</v>
      </c>
      <c r="E415" s="1220">
        <v>1</v>
      </c>
      <c r="F415" s="1220"/>
      <c r="G415" s="1216" t="s">
        <v>379</v>
      </c>
      <c r="H415" s="1217">
        <f t="shared" si="199"/>
        <v>0</v>
      </c>
      <c r="I415" s="1217">
        <f t="shared" si="199"/>
        <v>0</v>
      </c>
      <c r="J415" s="1217">
        <f t="shared" si="199"/>
        <v>0</v>
      </c>
      <c r="K415" s="1217">
        <f t="shared" si="200"/>
        <v>0</v>
      </c>
      <c r="L415" s="1234">
        <f t="shared" si="200"/>
        <v>0</v>
      </c>
      <c r="N415" s="474"/>
      <c r="O415" s="474"/>
      <c r="P415" s="474"/>
      <c r="Q415" s="474"/>
      <c r="R415" s="474"/>
      <c r="S415" s="474"/>
      <c r="T415" s="474"/>
      <c r="U415" s="474"/>
    </row>
    <row r="416" spans="1:21" s="477" customFormat="1" ht="18">
      <c r="A416" s="1021" t="str">
        <f t="shared" si="193"/>
        <v>81104331111</v>
      </c>
      <c r="B416" s="478">
        <v>8110</v>
      </c>
      <c r="C416" s="479">
        <v>4331</v>
      </c>
      <c r="D416" s="1168">
        <v>1</v>
      </c>
      <c r="E416" s="1168">
        <v>1</v>
      </c>
      <c r="F416" s="1168">
        <v>1</v>
      </c>
      <c r="G416" s="480" t="s">
        <v>379</v>
      </c>
      <c r="H416" s="481"/>
      <c r="I416" s="481"/>
      <c r="J416" s="481"/>
      <c r="K416" s="481"/>
      <c r="L416" s="1235"/>
      <c r="N416" s="474"/>
      <c r="O416" s="474"/>
      <c r="P416" s="474"/>
      <c r="Q416" s="474"/>
      <c r="R416" s="474"/>
      <c r="S416" s="474"/>
      <c r="T416" s="474"/>
      <c r="U416" s="474"/>
    </row>
    <row r="417" spans="1:21" s="477" customFormat="1" ht="19.5" customHeight="1">
      <c r="A417" s="1021" t="str">
        <f t="shared" si="193"/>
        <v>Subtotal (7)</v>
      </c>
      <c r="B417" s="1831" t="s">
        <v>2112</v>
      </c>
      <c r="C417" s="1832"/>
      <c r="D417" s="1832"/>
      <c r="E417" s="1832"/>
      <c r="F417" s="1832"/>
      <c r="G417" s="480"/>
      <c r="H417" s="475">
        <f>H414</f>
        <v>0</v>
      </c>
      <c r="I417" s="475">
        <f>I414</f>
        <v>0</v>
      </c>
      <c r="J417" s="475">
        <f>J414</f>
        <v>0</v>
      </c>
      <c r="K417" s="475">
        <f t="shared" ref="K417:L417" si="201">K414</f>
        <v>0</v>
      </c>
      <c r="L417" s="476">
        <f t="shared" si="201"/>
        <v>0</v>
      </c>
      <c r="N417" s="474"/>
      <c r="O417" s="474"/>
      <c r="P417" s="474"/>
      <c r="Q417" s="474"/>
      <c r="R417" s="474"/>
      <c r="S417" s="474"/>
      <c r="T417" s="474"/>
      <c r="U417" s="474"/>
    </row>
    <row r="418" spans="1:21" s="477" customFormat="1">
      <c r="A418" s="1021" t="str">
        <f t="shared" si="193"/>
        <v>81104340</v>
      </c>
      <c r="B418" s="1177">
        <v>8110</v>
      </c>
      <c r="C418" s="1178">
        <v>4340</v>
      </c>
      <c r="D418" s="1179"/>
      <c r="E418" s="1179"/>
      <c r="F418" s="1179"/>
      <c r="G418" s="1180" t="s">
        <v>380</v>
      </c>
      <c r="H418" s="1181">
        <f t="shared" ref="H418:J421" si="202">SUM(H419)</f>
        <v>0</v>
      </c>
      <c r="I418" s="1181">
        <f t="shared" si="202"/>
        <v>0</v>
      </c>
      <c r="J418" s="1181">
        <f t="shared" si="202"/>
        <v>0</v>
      </c>
      <c r="K418" s="1181">
        <f t="shared" ref="K418:L421" si="203">SUM(K419)</f>
        <v>0</v>
      </c>
      <c r="L418" s="1182">
        <f t="shared" si="203"/>
        <v>0</v>
      </c>
      <c r="N418" s="474"/>
      <c r="O418" s="474"/>
      <c r="P418" s="474"/>
      <c r="Q418" s="474"/>
      <c r="R418" s="474"/>
      <c r="S418" s="474"/>
      <c r="T418" s="474"/>
      <c r="U418" s="474"/>
    </row>
    <row r="419" spans="1:21" s="477" customFormat="1">
      <c r="A419" s="1021" t="str">
        <f t="shared" si="193"/>
        <v>81104341</v>
      </c>
      <c r="B419" s="1201">
        <v>8110</v>
      </c>
      <c r="C419" s="1202">
        <v>4341</v>
      </c>
      <c r="D419" s="1203"/>
      <c r="E419" s="1203"/>
      <c r="F419" s="1203"/>
      <c r="G419" s="1204" t="s">
        <v>584</v>
      </c>
      <c r="H419" s="1205">
        <f t="shared" si="202"/>
        <v>0</v>
      </c>
      <c r="I419" s="1205">
        <f t="shared" si="202"/>
        <v>0</v>
      </c>
      <c r="J419" s="1205">
        <f t="shared" si="202"/>
        <v>0</v>
      </c>
      <c r="K419" s="1205">
        <f t="shared" si="203"/>
        <v>0</v>
      </c>
      <c r="L419" s="1206">
        <f t="shared" si="203"/>
        <v>0</v>
      </c>
      <c r="N419" s="474"/>
      <c r="O419" s="474"/>
      <c r="P419" s="474"/>
      <c r="Q419" s="474"/>
      <c r="R419" s="474"/>
      <c r="S419" s="474"/>
      <c r="T419" s="474"/>
      <c r="U419" s="474"/>
    </row>
    <row r="420" spans="1:21" s="477" customFormat="1">
      <c r="A420" s="1021" t="str">
        <f t="shared" si="193"/>
        <v>811043411</v>
      </c>
      <c r="B420" s="1207">
        <v>8110</v>
      </c>
      <c r="C420" s="1208">
        <v>4341</v>
      </c>
      <c r="D420" s="1209">
        <v>1</v>
      </c>
      <c r="E420" s="1209"/>
      <c r="F420" s="1209"/>
      <c r="G420" s="1210" t="s">
        <v>584</v>
      </c>
      <c r="H420" s="1211">
        <f t="shared" si="202"/>
        <v>0</v>
      </c>
      <c r="I420" s="1211">
        <f t="shared" si="202"/>
        <v>0</v>
      </c>
      <c r="J420" s="1211">
        <f t="shared" si="202"/>
        <v>0</v>
      </c>
      <c r="K420" s="1211">
        <f t="shared" si="203"/>
        <v>0</v>
      </c>
      <c r="L420" s="1212">
        <f t="shared" si="203"/>
        <v>0</v>
      </c>
      <c r="N420" s="474"/>
      <c r="O420" s="474"/>
      <c r="P420" s="474"/>
      <c r="Q420" s="474"/>
      <c r="R420" s="474"/>
      <c r="S420" s="474"/>
      <c r="T420" s="474"/>
      <c r="U420" s="474"/>
    </row>
    <row r="421" spans="1:21" s="477" customFormat="1">
      <c r="A421" s="1021" t="str">
        <f t="shared" si="193"/>
        <v>8110434111</v>
      </c>
      <c r="B421" s="1218">
        <v>8110</v>
      </c>
      <c r="C421" s="1219">
        <v>4341</v>
      </c>
      <c r="D421" s="1220">
        <v>1</v>
      </c>
      <c r="E421" s="1220">
        <v>1</v>
      </c>
      <c r="F421" s="1220"/>
      <c r="G421" s="1216" t="s">
        <v>380</v>
      </c>
      <c r="H421" s="1217">
        <f t="shared" si="202"/>
        <v>0</v>
      </c>
      <c r="I421" s="1217">
        <f t="shared" si="202"/>
        <v>0</v>
      </c>
      <c r="J421" s="1217">
        <f t="shared" si="202"/>
        <v>0</v>
      </c>
      <c r="K421" s="1217">
        <f t="shared" si="203"/>
        <v>0</v>
      </c>
      <c r="L421" s="1234">
        <f t="shared" si="203"/>
        <v>0</v>
      </c>
      <c r="N421" s="474"/>
      <c r="O421" s="474"/>
      <c r="P421" s="474"/>
      <c r="Q421" s="474"/>
      <c r="R421" s="474"/>
      <c r="S421" s="474"/>
      <c r="T421" s="474"/>
      <c r="U421" s="474"/>
    </row>
    <row r="422" spans="1:21" s="477" customFormat="1">
      <c r="A422" s="1021" t="str">
        <f t="shared" si="193"/>
        <v>81104341111</v>
      </c>
      <c r="B422" s="478">
        <v>8110</v>
      </c>
      <c r="C422" s="479">
        <v>4341</v>
      </c>
      <c r="D422" s="1168">
        <v>1</v>
      </c>
      <c r="E422" s="1168">
        <v>1</v>
      </c>
      <c r="F422" s="1168">
        <v>1</v>
      </c>
      <c r="G422" s="480" t="s">
        <v>584</v>
      </c>
      <c r="H422" s="481"/>
      <c r="I422" s="481"/>
      <c r="J422" s="481"/>
      <c r="K422" s="481"/>
      <c r="L422" s="1235"/>
      <c r="N422" s="474"/>
      <c r="O422" s="474"/>
      <c r="P422" s="474"/>
      <c r="Q422" s="474"/>
      <c r="R422" s="474"/>
      <c r="S422" s="474"/>
      <c r="T422" s="474"/>
      <c r="U422" s="474"/>
    </row>
    <row r="423" spans="1:21" s="477" customFormat="1" ht="20.25" customHeight="1">
      <c r="A423" s="1021" t="str">
        <f t="shared" si="193"/>
        <v>Subtotal (7)</v>
      </c>
      <c r="B423" s="1831" t="s">
        <v>2112</v>
      </c>
      <c r="C423" s="1832"/>
      <c r="D423" s="1832"/>
      <c r="E423" s="1832"/>
      <c r="F423" s="1832"/>
      <c r="G423" s="480"/>
      <c r="H423" s="475">
        <f>+H420</f>
        <v>0</v>
      </c>
      <c r="I423" s="475">
        <f>+I420</f>
        <v>0</v>
      </c>
      <c r="J423" s="475">
        <f>+J420</f>
        <v>0</v>
      </c>
      <c r="K423" s="475">
        <f t="shared" ref="K423:L423" si="204">+K420</f>
        <v>0</v>
      </c>
      <c r="L423" s="476">
        <f t="shared" si="204"/>
        <v>0</v>
      </c>
      <c r="N423" s="474"/>
      <c r="O423" s="474"/>
      <c r="P423" s="474"/>
      <c r="Q423" s="474"/>
      <c r="R423" s="474"/>
      <c r="S423" s="474"/>
      <c r="T423" s="474"/>
      <c r="U423" s="474"/>
    </row>
    <row r="424" spans="1:21" s="477" customFormat="1">
      <c r="A424" s="1021" t="str">
        <f t="shared" si="193"/>
        <v>81104350</v>
      </c>
      <c r="B424" s="1177">
        <v>8110</v>
      </c>
      <c r="C424" s="1199">
        <v>4350</v>
      </c>
      <c r="D424" s="1200"/>
      <c r="E424" s="1200"/>
      <c r="F424" s="1200"/>
      <c r="G424" s="1180" t="s">
        <v>585</v>
      </c>
      <c r="H424" s="1181">
        <f t="shared" ref="H424:J426" si="205">SUM(H425)</f>
        <v>0</v>
      </c>
      <c r="I424" s="1181">
        <f t="shared" si="205"/>
        <v>0</v>
      </c>
      <c r="J424" s="1181">
        <f t="shared" si="205"/>
        <v>0</v>
      </c>
      <c r="K424" s="1181">
        <f t="shared" ref="K424:L426" si="206">SUM(K425)</f>
        <v>0</v>
      </c>
      <c r="L424" s="1182">
        <f t="shared" si="206"/>
        <v>0</v>
      </c>
      <c r="N424" s="474"/>
      <c r="O424" s="474"/>
      <c r="P424" s="474"/>
      <c r="Q424" s="474"/>
      <c r="R424" s="474"/>
      <c r="S424" s="474"/>
      <c r="T424" s="474"/>
      <c r="U424" s="474"/>
    </row>
    <row r="425" spans="1:21" s="477" customFormat="1">
      <c r="A425" s="1021" t="str">
        <f t="shared" si="193"/>
        <v>81104351</v>
      </c>
      <c r="B425" s="1201">
        <v>8110</v>
      </c>
      <c r="C425" s="1202">
        <v>4351</v>
      </c>
      <c r="D425" s="1203"/>
      <c r="E425" s="1203"/>
      <c r="F425" s="1203"/>
      <c r="G425" s="1204" t="s">
        <v>585</v>
      </c>
      <c r="H425" s="1205">
        <f t="shared" si="205"/>
        <v>0</v>
      </c>
      <c r="I425" s="1205">
        <f t="shared" si="205"/>
        <v>0</v>
      </c>
      <c r="J425" s="1205">
        <f t="shared" si="205"/>
        <v>0</v>
      </c>
      <c r="K425" s="1205">
        <f t="shared" si="206"/>
        <v>0</v>
      </c>
      <c r="L425" s="1206">
        <f t="shared" si="206"/>
        <v>0</v>
      </c>
      <c r="N425" s="474"/>
      <c r="O425" s="474"/>
      <c r="P425" s="474"/>
      <c r="Q425" s="474"/>
      <c r="R425" s="474"/>
      <c r="S425" s="474"/>
      <c r="T425" s="474"/>
      <c r="U425" s="474"/>
    </row>
    <row r="426" spans="1:21" s="477" customFormat="1">
      <c r="A426" s="1021" t="str">
        <f t="shared" si="193"/>
        <v>811043511</v>
      </c>
      <c r="B426" s="1207">
        <v>8110</v>
      </c>
      <c r="C426" s="1208">
        <v>4351</v>
      </c>
      <c r="D426" s="1209">
        <v>1</v>
      </c>
      <c r="E426" s="1209"/>
      <c r="F426" s="1209"/>
      <c r="G426" s="1210" t="s">
        <v>585</v>
      </c>
      <c r="H426" s="1211">
        <f t="shared" si="205"/>
        <v>0</v>
      </c>
      <c r="I426" s="1211">
        <f t="shared" si="205"/>
        <v>0</v>
      </c>
      <c r="J426" s="1211">
        <f t="shared" si="205"/>
        <v>0</v>
      </c>
      <c r="K426" s="1211">
        <f t="shared" si="206"/>
        <v>0</v>
      </c>
      <c r="L426" s="1212">
        <f t="shared" si="206"/>
        <v>0</v>
      </c>
      <c r="N426" s="474"/>
      <c r="O426" s="474"/>
      <c r="P426" s="474"/>
      <c r="Q426" s="474"/>
      <c r="R426" s="474"/>
      <c r="S426" s="474"/>
      <c r="T426" s="474"/>
      <c r="U426" s="474"/>
    </row>
    <row r="427" spans="1:21" s="477" customFormat="1">
      <c r="A427" s="1021" t="str">
        <f t="shared" si="193"/>
        <v>8110435111</v>
      </c>
      <c r="B427" s="1218">
        <v>8110</v>
      </c>
      <c r="C427" s="1219">
        <v>4351</v>
      </c>
      <c r="D427" s="1220">
        <v>1</v>
      </c>
      <c r="E427" s="1220">
        <v>1</v>
      </c>
      <c r="F427" s="1220"/>
      <c r="G427" s="1216" t="s">
        <v>585</v>
      </c>
      <c r="H427" s="1217">
        <f>SUM(H428:H433)</f>
        <v>0</v>
      </c>
      <c r="I427" s="1217">
        <f>SUM(I428:I433)</f>
        <v>0</v>
      </c>
      <c r="J427" s="1217">
        <f>SUM(J428:J433)</f>
        <v>0</v>
      </c>
      <c r="K427" s="1217">
        <f t="shared" ref="K427:L427" si="207">SUM(K428:K433)</f>
        <v>0</v>
      </c>
      <c r="L427" s="1234">
        <f t="shared" si="207"/>
        <v>0</v>
      </c>
      <c r="N427" s="474"/>
      <c r="O427" s="474"/>
      <c r="P427" s="474"/>
      <c r="Q427" s="474"/>
      <c r="R427" s="474"/>
      <c r="S427" s="474"/>
      <c r="T427" s="474"/>
      <c r="U427" s="474"/>
    </row>
    <row r="428" spans="1:21" s="477" customFormat="1">
      <c r="A428" s="1021" t="str">
        <f t="shared" si="193"/>
        <v>81104351111</v>
      </c>
      <c r="B428" s="478">
        <v>8110</v>
      </c>
      <c r="C428" s="487">
        <v>4351</v>
      </c>
      <c r="D428" s="1169">
        <v>1</v>
      </c>
      <c r="E428" s="1168">
        <v>1</v>
      </c>
      <c r="F428" s="1168">
        <v>1</v>
      </c>
      <c r="G428" s="480" t="s">
        <v>586</v>
      </c>
      <c r="H428" s="482"/>
      <c r="I428" s="482"/>
      <c r="J428" s="482"/>
      <c r="K428" s="482"/>
      <c r="L428" s="1236"/>
      <c r="N428" s="474"/>
      <c r="O428" s="474"/>
      <c r="P428" s="474"/>
      <c r="Q428" s="474"/>
      <c r="R428" s="474"/>
      <c r="S428" s="474"/>
      <c r="T428" s="474"/>
      <c r="U428" s="474"/>
    </row>
    <row r="429" spans="1:21" s="477" customFormat="1">
      <c r="A429" s="1021" t="str">
        <f t="shared" si="193"/>
        <v>81104351112</v>
      </c>
      <c r="B429" s="478">
        <v>8110</v>
      </c>
      <c r="C429" s="487">
        <v>4351</v>
      </c>
      <c r="D429" s="1169">
        <v>1</v>
      </c>
      <c r="E429" s="1168">
        <v>1</v>
      </c>
      <c r="F429" s="1168">
        <v>2</v>
      </c>
      <c r="G429" s="480" t="s">
        <v>587</v>
      </c>
      <c r="H429" s="482"/>
      <c r="I429" s="482"/>
      <c r="J429" s="482"/>
      <c r="K429" s="482"/>
      <c r="L429" s="1236"/>
      <c r="N429" s="474"/>
      <c r="O429" s="474"/>
      <c r="P429" s="474"/>
      <c r="Q429" s="474"/>
      <c r="R429" s="474"/>
      <c r="S429" s="474"/>
      <c r="T429" s="474"/>
      <c r="U429" s="474"/>
    </row>
    <row r="430" spans="1:21" s="477" customFormat="1">
      <c r="A430" s="1021" t="str">
        <f t="shared" si="193"/>
        <v>81104351113</v>
      </c>
      <c r="B430" s="478">
        <v>8110</v>
      </c>
      <c r="C430" s="487">
        <v>4351</v>
      </c>
      <c r="D430" s="1169">
        <v>1</v>
      </c>
      <c r="E430" s="1168">
        <v>1</v>
      </c>
      <c r="F430" s="1168">
        <v>3</v>
      </c>
      <c r="G430" s="480" t="s">
        <v>588</v>
      </c>
      <c r="H430" s="482"/>
      <c r="I430" s="482"/>
      <c r="J430" s="482"/>
      <c r="K430" s="482"/>
      <c r="L430" s="1236"/>
      <c r="N430" s="474"/>
      <c r="O430" s="474"/>
      <c r="P430" s="474"/>
      <c r="Q430" s="474"/>
      <c r="R430" s="474"/>
      <c r="S430" s="474"/>
      <c r="T430" s="474"/>
      <c r="U430" s="474"/>
    </row>
    <row r="431" spans="1:21" s="477" customFormat="1">
      <c r="A431" s="1021" t="str">
        <f t="shared" si="193"/>
        <v>81104351114</v>
      </c>
      <c r="B431" s="488">
        <v>8110</v>
      </c>
      <c r="C431" s="489">
        <v>4351</v>
      </c>
      <c r="D431" s="1169">
        <v>1</v>
      </c>
      <c r="E431" s="1169">
        <v>1</v>
      </c>
      <c r="F431" s="1169">
        <v>4</v>
      </c>
      <c r="G431" s="480" t="s">
        <v>589</v>
      </c>
      <c r="H431" s="482"/>
      <c r="I431" s="482"/>
      <c r="J431" s="482"/>
      <c r="K431" s="482"/>
      <c r="L431" s="1236"/>
      <c r="N431" s="474"/>
      <c r="O431" s="474"/>
      <c r="P431" s="474"/>
      <c r="Q431" s="474"/>
      <c r="R431" s="474"/>
      <c r="S431" s="474"/>
      <c r="T431" s="474"/>
      <c r="U431" s="474"/>
    </row>
    <row r="432" spans="1:21" s="477" customFormat="1">
      <c r="A432" s="1021" t="str">
        <f t="shared" si="193"/>
        <v>81104351115</v>
      </c>
      <c r="B432" s="488">
        <v>8110</v>
      </c>
      <c r="C432" s="489">
        <v>4351</v>
      </c>
      <c r="D432" s="1169">
        <v>1</v>
      </c>
      <c r="E432" s="1169">
        <v>1</v>
      </c>
      <c r="F432" s="1169">
        <v>5</v>
      </c>
      <c r="G432" s="480" t="s">
        <v>590</v>
      </c>
      <c r="H432" s="482"/>
      <c r="I432" s="482"/>
      <c r="J432" s="482"/>
      <c r="K432" s="482"/>
      <c r="L432" s="1236"/>
      <c r="N432" s="474"/>
      <c r="O432" s="474"/>
      <c r="P432" s="474"/>
      <c r="Q432" s="474"/>
      <c r="R432" s="474"/>
      <c r="S432" s="474"/>
      <c r="T432" s="474"/>
      <c r="U432" s="474"/>
    </row>
    <row r="433" spans="1:21" s="477" customFormat="1" ht="27">
      <c r="A433" s="1021" t="str">
        <f t="shared" si="193"/>
        <v>81104351116</v>
      </c>
      <c r="B433" s="488">
        <v>8110</v>
      </c>
      <c r="C433" s="489">
        <v>4351</v>
      </c>
      <c r="D433" s="1169">
        <v>1</v>
      </c>
      <c r="E433" s="1169">
        <v>1</v>
      </c>
      <c r="F433" s="1169">
        <v>6</v>
      </c>
      <c r="G433" s="480" t="s">
        <v>591</v>
      </c>
      <c r="H433" s="482"/>
      <c r="I433" s="482"/>
      <c r="J433" s="482"/>
      <c r="K433" s="482"/>
      <c r="L433" s="1236"/>
      <c r="N433" s="474"/>
      <c r="O433" s="474"/>
      <c r="P433" s="474"/>
      <c r="Q433" s="474"/>
      <c r="R433" s="474"/>
      <c r="S433" s="474"/>
      <c r="T433" s="474"/>
      <c r="U433" s="474"/>
    </row>
    <row r="434" spans="1:21" s="477" customFormat="1" ht="19.5" customHeight="1">
      <c r="A434" s="1021" t="str">
        <f t="shared" si="193"/>
        <v>Subtotal (7)</v>
      </c>
      <c r="B434" s="1831" t="s">
        <v>2112</v>
      </c>
      <c r="C434" s="1832"/>
      <c r="D434" s="1832"/>
      <c r="E434" s="1832"/>
      <c r="F434" s="1832"/>
      <c r="G434" s="480"/>
      <c r="H434" s="475">
        <f>+H424</f>
        <v>0</v>
      </c>
      <c r="I434" s="475">
        <f>+I424</f>
        <v>0</v>
      </c>
      <c r="J434" s="475">
        <f>+J424</f>
        <v>0</v>
      </c>
      <c r="K434" s="475">
        <f t="shared" ref="K434:L434" si="208">+K424</f>
        <v>0</v>
      </c>
      <c r="L434" s="476">
        <f t="shared" si="208"/>
        <v>0</v>
      </c>
      <c r="N434" s="474"/>
      <c r="O434" s="474"/>
      <c r="P434" s="474"/>
      <c r="Q434" s="474"/>
      <c r="R434" s="474"/>
      <c r="S434" s="474"/>
      <c r="T434" s="474"/>
      <c r="U434" s="474"/>
    </row>
    <row r="435" spans="1:21" s="477" customFormat="1">
      <c r="A435" s="1021" t="str">
        <f t="shared" si="193"/>
        <v>81104390</v>
      </c>
      <c r="B435" s="1177">
        <v>8110</v>
      </c>
      <c r="C435" s="1178">
        <v>4390</v>
      </c>
      <c r="D435" s="1179"/>
      <c r="E435" s="1179"/>
      <c r="F435" s="1179"/>
      <c r="G435" s="1180" t="s">
        <v>381</v>
      </c>
      <c r="H435" s="1181">
        <f>+H436+H440+H444+H448+H452+H456+H460</f>
        <v>0</v>
      </c>
      <c r="I435" s="1181">
        <f>+I436+I440+I444+I448+I452+I456+I460</f>
        <v>0</v>
      </c>
      <c r="J435" s="1181">
        <f>+J436+J440+J444+J448+J452+J456+J460</f>
        <v>0</v>
      </c>
      <c r="K435" s="1181">
        <f t="shared" ref="K435:L435" si="209">+K436+K440+K444+K448+K452+K456+K460</f>
        <v>0</v>
      </c>
      <c r="L435" s="1182">
        <f t="shared" si="209"/>
        <v>0</v>
      </c>
      <c r="N435" s="474"/>
      <c r="O435" s="474"/>
      <c r="P435" s="474"/>
      <c r="Q435" s="474"/>
      <c r="R435" s="474"/>
      <c r="S435" s="474"/>
      <c r="T435" s="474"/>
      <c r="U435" s="474"/>
    </row>
    <row r="436" spans="1:21" s="477" customFormat="1">
      <c r="A436" s="1021" t="str">
        <f t="shared" si="193"/>
        <v>81104392</v>
      </c>
      <c r="B436" s="1201">
        <v>8110</v>
      </c>
      <c r="C436" s="1202">
        <v>4392</v>
      </c>
      <c r="D436" s="1203"/>
      <c r="E436" s="1203"/>
      <c r="F436" s="1203"/>
      <c r="G436" s="1204" t="s">
        <v>592</v>
      </c>
      <c r="H436" s="1205">
        <f t="shared" ref="H436:J438" si="210">SUM(H437)</f>
        <v>0</v>
      </c>
      <c r="I436" s="1205">
        <f t="shared" si="210"/>
        <v>0</v>
      </c>
      <c r="J436" s="1205">
        <f t="shared" si="210"/>
        <v>0</v>
      </c>
      <c r="K436" s="1205">
        <f t="shared" ref="K436:L438" si="211">SUM(K437)</f>
        <v>0</v>
      </c>
      <c r="L436" s="1206">
        <f t="shared" si="211"/>
        <v>0</v>
      </c>
      <c r="N436" s="474"/>
      <c r="O436" s="474"/>
      <c r="P436" s="474"/>
      <c r="Q436" s="474"/>
      <c r="R436" s="474"/>
      <c r="S436" s="474"/>
      <c r="T436" s="474"/>
      <c r="U436" s="474"/>
    </row>
    <row r="437" spans="1:21" s="477" customFormat="1">
      <c r="A437" s="1021" t="str">
        <f t="shared" si="193"/>
        <v>811043921</v>
      </c>
      <c r="B437" s="1207">
        <v>8110</v>
      </c>
      <c r="C437" s="1208">
        <v>4392</v>
      </c>
      <c r="D437" s="1209">
        <v>1</v>
      </c>
      <c r="E437" s="1209"/>
      <c r="F437" s="1209"/>
      <c r="G437" s="1210" t="s">
        <v>592</v>
      </c>
      <c r="H437" s="1211">
        <f t="shared" si="210"/>
        <v>0</v>
      </c>
      <c r="I437" s="1211">
        <f t="shared" si="210"/>
        <v>0</v>
      </c>
      <c r="J437" s="1211">
        <f t="shared" si="210"/>
        <v>0</v>
      </c>
      <c r="K437" s="1211">
        <f t="shared" si="211"/>
        <v>0</v>
      </c>
      <c r="L437" s="1212">
        <f t="shared" si="211"/>
        <v>0</v>
      </c>
      <c r="N437" s="474"/>
      <c r="O437" s="474"/>
      <c r="P437" s="474"/>
      <c r="Q437" s="474"/>
      <c r="R437" s="474"/>
      <c r="S437" s="474"/>
      <c r="T437" s="474"/>
      <c r="U437" s="474"/>
    </row>
    <row r="438" spans="1:21" s="477" customFormat="1">
      <c r="A438" s="1021" t="str">
        <f t="shared" si="193"/>
        <v>8110439211</v>
      </c>
      <c r="B438" s="1218">
        <v>8110</v>
      </c>
      <c r="C438" s="1219">
        <v>4392</v>
      </c>
      <c r="D438" s="1220">
        <v>1</v>
      </c>
      <c r="E438" s="1220">
        <v>1</v>
      </c>
      <c r="F438" s="1220"/>
      <c r="G438" s="1216" t="s">
        <v>592</v>
      </c>
      <c r="H438" s="1217">
        <f t="shared" si="210"/>
        <v>0</v>
      </c>
      <c r="I438" s="1217">
        <f t="shared" si="210"/>
        <v>0</v>
      </c>
      <c r="J438" s="1217">
        <f t="shared" si="210"/>
        <v>0</v>
      </c>
      <c r="K438" s="1217">
        <f t="shared" si="211"/>
        <v>0</v>
      </c>
      <c r="L438" s="1234">
        <f t="shared" si="211"/>
        <v>0</v>
      </c>
      <c r="N438" s="474"/>
      <c r="O438" s="474"/>
      <c r="P438" s="474"/>
      <c r="Q438" s="474"/>
      <c r="R438" s="474"/>
      <c r="S438" s="474"/>
      <c r="T438" s="474"/>
      <c r="U438" s="474"/>
    </row>
    <row r="439" spans="1:21" s="477" customFormat="1">
      <c r="A439" s="1021" t="str">
        <f t="shared" si="193"/>
        <v>81104392111</v>
      </c>
      <c r="B439" s="488">
        <v>8110</v>
      </c>
      <c r="C439" s="490">
        <v>4392</v>
      </c>
      <c r="D439" s="1169">
        <v>1</v>
      </c>
      <c r="E439" s="1169">
        <v>1</v>
      </c>
      <c r="F439" s="1169">
        <v>1</v>
      </c>
      <c r="G439" s="491" t="s">
        <v>592</v>
      </c>
      <c r="H439" s="482"/>
      <c r="I439" s="482"/>
      <c r="J439" s="482"/>
      <c r="K439" s="482"/>
      <c r="L439" s="1236"/>
      <c r="N439" s="474"/>
      <c r="O439" s="474"/>
      <c r="P439" s="474"/>
      <c r="Q439" s="474"/>
      <c r="R439" s="474"/>
      <c r="S439" s="474"/>
      <c r="T439" s="474"/>
      <c r="U439" s="474"/>
    </row>
    <row r="440" spans="1:21" s="477" customFormat="1">
      <c r="A440" s="1021" t="str">
        <f t="shared" si="193"/>
        <v>81104393</v>
      </c>
      <c r="B440" s="1201">
        <v>8110</v>
      </c>
      <c r="C440" s="1202">
        <v>4393</v>
      </c>
      <c r="D440" s="1203"/>
      <c r="E440" s="1203"/>
      <c r="F440" s="1203"/>
      <c r="G440" s="1204" t="s">
        <v>1898</v>
      </c>
      <c r="H440" s="1205">
        <f t="shared" ref="H440:J442" si="212">SUM(H441)</f>
        <v>0</v>
      </c>
      <c r="I440" s="1205">
        <f t="shared" si="212"/>
        <v>0</v>
      </c>
      <c r="J440" s="1205">
        <f t="shared" si="212"/>
        <v>0</v>
      </c>
      <c r="K440" s="1205">
        <f t="shared" ref="K440:L442" si="213">SUM(K441)</f>
        <v>0</v>
      </c>
      <c r="L440" s="1206">
        <f t="shared" si="213"/>
        <v>0</v>
      </c>
      <c r="N440" s="474"/>
      <c r="O440" s="474"/>
      <c r="P440" s="474"/>
      <c r="Q440" s="474"/>
      <c r="R440" s="474"/>
      <c r="S440" s="474"/>
      <c r="T440" s="474"/>
      <c r="U440" s="474"/>
    </row>
    <row r="441" spans="1:21" s="477" customFormat="1">
      <c r="A441" s="1021" t="str">
        <f t="shared" si="193"/>
        <v>811043931</v>
      </c>
      <c r="B441" s="1207">
        <v>8110</v>
      </c>
      <c r="C441" s="1208">
        <v>4393</v>
      </c>
      <c r="D441" s="1209">
        <v>1</v>
      </c>
      <c r="E441" s="1209"/>
      <c r="F441" s="1209"/>
      <c r="G441" s="1210" t="s">
        <v>1899</v>
      </c>
      <c r="H441" s="1211">
        <f t="shared" si="212"/>
        <v>0</v>
      </c>
      <c r="I441" s="1211">
        <f t="shared" si="212"/>
        <v>0</v>
      </c>
      <c r="J441" s="1211">
        <f t="shared" si="212"/>
        <v>0</v>
      </c>
      <c r="K441" s="1211">
        <f t="shared" si="213"/>
        <v>0</v>
      </c>
      <c r="L441" s="1212">
        <f t="shared" si="213"/>
        <v>0</v>
      </c>
      <c r="N441" s="474"/>
      <c r="O441" s="474"/>
      <c r="P441" s="474"/>
      <c r="Q441" s="474"/>
      <c r="R441" s="474"/>
      <c r="S441" s="474"/>
      <c r="T441" s="474"/>
      <c r="U441" s="474"/>
    </row>
    <row r="442" spans="1:21" s="477" customFormat="1">
      <c r="A442" s="1021" t="str">
        <f t="shared" si="193"/>
        <v>8110439311</v>
      </c>
      <c r="B442" s="1218">
        <v>8110</v>
      </c>
      <c r="C442" s="1219">
        <v>4393</v>
      </c>
      <c r="D442" s="1220">
        <v>1</v>
      </c>
      <c r="E442" s="1220">
        <v>1</v>
      </c>
      <c r="F442" s="1220"/>
      <c r="G442" s="1216" t="s">
        <v>1899</v>
      </c>
      <c r="H442" s="1217">
        <f t="shared" si="212"/>
        <v>0</v>
      </c>
      <c r="I442" s="1217">
        <f t="shared" si="212"/>
        <v>0</v>
      </c>
      <c r="J442" s="1217">
        <f t="shared" si="212"/>
        <v>0</v>
      </c>
      <c r="K442" s="1217">
        <f t="shared" si="213"/>
        <v>0</v>
      </c>
      <c r="L442" s="1234">
        <f t="shared" si="213"/>
        <v>0</v>
      </c>
      <c r="N442" s="474"/>
      <c r="O442" s="474"/>
      <c r="P442" s="474"/>
      <c r="Q442" s="474"/>
      <c r="R442" s="474"/>
      <c r="S442" s="474"/>
      <c r="T442" s="474"/>
      <c r="U442" s="474"/>
    </row>
    <row r="443" spans="1:21" s="477" customFormat="1">
      <c r="A443" s="1021" t="str">
        <f t="shared" si="193"/>
        <v>81104393111</v>
      </c>
      <c r="B443" s="488">
        <v>8110</v>
      </c>
      <c r="C443" s="490">
        <v>4393</v>
      </c>
      <c r="D443" s="1169">
        <v>1</v>
      </c>
      <c r="E443" s="1169">
        <v>1</v>
      </c>
      <c r="F443" s="1169">
        <v>1</v>
      </c>
      <c r="G443" s="491" t="s">
        <v>593</v>
      </c>
      <c r="H443" s="482"/>
      <c r="I443" s="482"/>
      <c r="J443" s="482"/>
      <c r="K443" s="482"/>
      <c r="L443" s="1236"/>
      <c r="N443" s="474"/>
      <c r="O443" s="474"/>
      <c r="P443" s="474"/>
      <c r="Q443" s="474"/>
      <c r="R443" s="474"/>
      <c r="S443" s="474"/>
      <c r="T443" s="474"/>
      <c r="U443" s="474"/>
    </row>
    <row r="444" spans="1:21" s="477" customFormat="1">
      <c r="A444" s="1021" t="str">
        <f t="shared" si="193"/>
        <v>81104394</v>
      </c>
      <c r="B444" s="1201">
        <v>8110</v>
      </c>
      <c r="C444" s="1202">
        <v>4394</v>
      </c>
      <c r="D444" s="1203"/>
      <c r="E444" s="1203"/>
      <c r="F444" s="1203"/>
      <c r="G444" s="1204" t="s">
        <v>594</v>
      </c>
      <c r="H444" s="1205">
        <f t="shared" ref="H444:J446" si="214">SUM(H445)</f>
        <v>0</v>
      </c>
      <c r="I444" s="1205">
        <f t="shared" si="214"/>
        <v>0</v>
      </c>
      <c r="J444" s="1205">
        <f t="shared" si="214"/>
        <v>0</v>
      </c>
      <c r="K444" s="1205">
        <f t="shared" ref="K444:L446" si="215">SUM(K445)</f>
        <v>0</v>
      </c>
      <c r="L444" s="1206">
        <f t="shared" si="215"/>
        <v>0</v>
      </c>
      <c r="N444" s="474"/>
      <c r="O444" s="474"/>
      <c r="P444" s="474"/>
      <c r="Q444" s="474"/>
      <c r="R444" s="474"/>
      <c r="S444" s="474"/>
      <c r="T444" s="474"/>
      <c r="U444" s="474"/>
    </row>
    <row r="445" spans="1:21" s="477" customFormat="1">
      <c r="A445" s="1021" t="str">
        <f t="shared" si="193"/>
        <v>811043941</v>
      </c>
      <c r="B445" s="1207">
        <v>8110</v>
      </c>
      <c r="C445" s="1208">
        <v>4394</v>
      </c>
      <c r="D445" s="1209">
        <v>1</v>
      </c>
      <c r="E445" s="1209"/>
      <c r="F445" s="1209"/>
      <c r="G445" s="1210" t="s">
        <v>594</v>
      </c>
      <c r="H445" s="1211">
        <f t="shared" si="214"/>
        <v>0</v>
      </c>
      <c r="I445" s="1211">
        <f t="shared" si="214"/>
        <v>0</v>
      </c>
      <c r="J445" s="1211">
        <f t="shared" si="214"/>
        <v>0</v>
      </c>
      <c r="K445" s="1211">
        <f t="shared" si="215"/>
        <v>0</v>
      </c>
      <c r="L445" s="1212">
        <f t="shared" si="215"/>
        <v>0</v>
      </c>
      <c r="N445" s="474"/>
      <c r="O445" s="474"/>
      <c r="P445" s="474"/>
      <c r="Q445" s="474"/>
      <c r="R445" s="474"/>
      <c r="S445" s="474"/>
      <c r="T445" s="474"/>
      <c r="U445" s="474"/>
    </row>
    <row r="446" spans="1:21" s="477" customFormat="1">
      <c r="A446" s="1021" t="str">
        <f t="shared" si="193"/>
        <v>8110439411</v>
      </c>
      <c r="B446" s="1218">
        <v>8110</v>
      </c>
      <c r="C446" s="1219">
        <v>4394</v>
      </c>
      <c r="D446" s="1220">
        <v>1</v>
      </c>
      <c r="E446" s="1220">
        <v>1</v>
      </c>
      <c r="F446" s="1220"/>
      <c r="G446" s="1216" t="s">
        <v>594</v>
      </c>
      <c r="H446" s="1217">
        <f t="shared" si="214"/>
        <v>0</v>
      </c>
      <c r="I446" s="1217">
        <f t="shared" si="214"/>
        <v>0</v>
      </c>
      <c r="J446" s="1217">
        <f t="shared" si="214"/>
        <v>0</v>
      </c>
      <c r="K446" s="1217">
        <f t="shared" si="215"/>
        <v>0</v>
      </c>
      <c r="L446" s="1234">
        <f t="shared" si="215"/>
        <v>0</v>
      </c>
      <c r="N446" s="474"/>
      <c r="O446" s="474"/>
      <c r="P446" s="474"/>
      <c r="Q446" s="474"/>
      <c r="R446" s="474"/>
      <c r="S446" s="474"/>
      <c r="T446" s="474"/>
      <c r="U446" s="474"/>
    </row>
    <row r="447" spans="1:21" s="477" customFormat="1">
      <c r="A447" s="1021" t="str">
        <f t="shared" si="193"/>
        <v>81104394111</v>
      </c>
      <c r="B447" s="478">
        <v>8110</v>
      </c>
      <c r="C447" s="479">
        <v>4394</v>
      </c>
      <c r="D447" s="1168">
        <v>1</v>
      </c>
      <c r="E447" s="1168">
        <v>1</v>
      </c>
      <c r="F447" s="1168">
        <v>1</v>
      </c>
      <c r="G447" s="480" t="s">
        <v>594</v>
      </c>
      <c r="H447" s="481"/>
      <c r="I447" s="481"/>
      <c r="J447" s="481"/>
      <c r="K447" s="481"/>
      <c r="L447" s="1235"/>
      <c r="N447" s="474"/>
      <c r="O447" s="474"/>
      <c r="P447" s="474"/>
      <c r="Q447" s="474"/>
      <c r="R447" s="474"/>
      <c r="S447" s="474"/>
      <c r="T447" s="474"/>
      <c r="U447" s="474"/>
    </row>
    <row r="448" spans="1:21" s="477" customFormat="1">
      <c r="A448" s="1021" t="str">
        <f t="shared" si="193"/>
        <v>81104395</v>
      </c>
      <c r="B448" s="1201">
        <v>8110</v>
      </c>
      <c r="C448" s="1202">
        <v>4395</v>
      </c>
      <c r="D448" s="1203"/>
      <c r="E448" s="1203"/>
      <c r="F448" s="1203"/>
      <c r="G448" s="1204" t="s">
        <v>363</v>
      </c>
      <c r="H448" s="1205">
        <f t="shared" ref="H448:J450" si="216">SUM(H449)</f>
        <v>0</v>
      </c>
      <c r="I448" s="1205">
        <f t="shared" si="216"/>
        <v>0</v>
      </c>
      <c r="J448" s="1205">
        <f t="shared" si="216"/>
        <v>0</v>
      </c>
      <c r="K448" s="1205">
        <f t="shared" ref="K448:L450" si="217">SUM(K449)</f>
        <v>0</v>
      </c>
      <c r="L448" s="1206">
        <f t="shared" si="217"/>
        <v>0</v>
      </c>
      <c r="N448" s="474"/>
      <c r="O448" s="474"/>
      <c r="P448" s="474"/>
      <c r="Q448" s="474"/>
      <c r="R448" s="474"/>
      <c r="S448" s="474"/>
      <c r="T448" s="474"/>
      <c r="U448" s="474"/>
    </row>
    <row r="449" spans="1:21" s="477" customFormat="1">
      <c r="A449" s="1021" t="str">
        <f t="shared" si="193"/>
        <v>811043951</v>
      </c>
      <c r="B449" s="1207">
        <v>8110</v>
      </c>
      <c r="C449" s="1208">
        <v>4395</v>
      </c>
      <c r="D449" s="1209">
        <v>1</v>
      </c>
      <c r="E449" s="1209"/>
      <c r="F449" s="1209"/>
      <c r="G449" s="1210" t="s">
        <v>363</v>
      </c>
      <c r="H449" s="1211">
        <f t="shared" si="216"/>
        <v>0</v>
      </c>
      <c r="I449" s="1211">
        <f t="shared" si="216"/>
        <v>0</v>
      </c>
      <c r="J449" s="1211">
        <f t="shared" si="216"/>
        <v>0</v>
      </c>
      <c r="K449" s="1211">
        <f t="shared" si="217"/>
        <v>0</v>
      </c>
      <c r="L449" s="1212">
        <f t="shared" si="217"/>
        <v>0</v>
      </c>
      <c r="N449" s="474"/>
      <c r="O449" s="474"/>
      <c r="P449" s="474"/>
      <c r="Q449" s="474"/>
      <c r="R449" s="474"/>
      <c r="S449" s="474"/>
      <c r="T449" s="474"/>
      <c r="U449" s="474"/>
    </row>
    <row r="450" spans="1:21" s="477" customFormat="1">
      <c r="A450" s="1021" t="str">
        <f t="shared" si="193"/>
        <v>8110439511</v>
      </c>
      <c r="B450" s="1218">
        <v>8110</v>
      </c>
      <c r="C450" s="1219">
        <v>4395</v>
      </c>
      <c r="D450" s="1220">
        <v>1</v>
      </c>
      <c r="E450" s="1220">
        <v>1</v>
      </c>
      <c r="F450" s="1220"/>
      <c r="G450" s="1216" t="s">
        <v>363</v>
      </c>
      <c r="H450" s="1217">
        <f t="shared" si="216"/>
        <v>0</v>
      </c>
      <c r="I450" s="1217">
        <f t="shared" si="216"/>
        <v>0</v>
      </c>
      <c r="J450" s="1217">
        <f t="shared" si="216"/>
        <v>0</v>
      </c>
      <c r="K450" s="1217">
        <f t="shared" si="217"/>
        <v>0</v>
      </c>
      <c r="L450" s="1234">
        <f t="shared" si="217"/>
        <v>0</v>
      </c>
      <c r="N450" s="474"/>
      <c r="O450" s="474"/>
      <c r="P450" s="474"/>
      <c r="Q450" s="474"/>
      <c r="R450" s="474"/>
      <c r="S450" s="474"/>
      <c r="T450" s="474"/>
      <c r="U450" s="474"/>
    </row>
    <row r="451" spans="1:21" s="477" customFormat="1">
      <c r="A451" s="1021" t="str">
        <f t="shared" si="193"/>
        <v>81104395111</v>
      </c>
      <c r="B451" s="478">
        <v>8110</v>
      </c>
      <c r="C451" s="479">
        <v>4395</v>
      </c>
      <c r="D451" s="1168">
        <v>1</v>
      </c>
      <c r="E451" s="1168">
        <v>1</v>
      </c>
      <c r="F451" s="1168">
        <v>1</v>
      </c>
      <c r="G451" s="480" t="s">
        <v>363</v>
      </c>
      <c r="H451" s="481"/>
      <c r="I451" s="481"/>
      <c r="J451" s="481"/>
      <c r="K451" s="481"/>
      <c r="L451" s="1235"/>
      <c r="N451" s="474"/>
      <c r="O451" s="474"/>
      <c r="P451" s="474"/>
      <c r="Q451" s="474"/>
      <c r="R451" s="474"/>
      <c r="S451" s="474"/>
      <c r="T451" s="474"/>
      <c r="U451" s="474"/>
    </row>
    <row r="452" spans="1:21" s="477" customFormat="1">
      <c r="A452" s="1021" t="str">
        <f t="shared" si="193"/>
        <v>81104396</v>
      </c>
      <c r="B452" s="1201">
        <v>8110</v>
      </c>
      <c r="C452" s="1202">
        <v>4396</v>
      </c>
      <c r="D452" s="1203"/>
      <c r="E452" s="1203"/>
      <c r="F452" s="1203"/>
      <c r="G452" s="1204" t="s">
        <v>595</v>
      </c>
      <c r="H452" s="1205">
        <f t="shared" ref="H452:J454" si="218">SUM(H453)</f>
        <v>0</v>
      </c>
      <c r="I452" s="1205">
        <f t="shared" si="218"/>
        <v>0</v>
      </c>
      <c r="J452" s="1205">
        <f t="shared" si="218"/>
        <v>0</v>
      </c>
      <c r="K452" s="1205">
        <f t="shared" ref="K452:L454" si="219">SUM(K453)</f>
        <v>0</v>
      </c>
      <c r="L452" s="1206">
        <f t="shared" si="219"/>
        <v>0</v>
      </c>
      <c r="N452" s="474"/>
      <c r="O452" s="474"/>
      <c r="P452" s="474"/>
      <c r="Q452" s="474"/>
      <c r="R452" s="474"/>
      <c r="S452" s="474"/>
      <c r="T452" s="474"/>
      <c r="U452" s="474"/>
    </row>
    <row r="453" spans="1:21" s="477" customFormat="1">
      <c r="A453" s="1021" t="str">
        <f t="shared" si="193"/>
        <v>811043961</v>
      </c>
      <c r="B453" s="1207">
        <v>8110</v>
      </c>
      <c r="C453" s="1208">
        <v>4396</v>
      </c>
      <c r="D453" s="1209">
        <v>1</v>
      </c>
      <c r="E453" s="1209"/>
      <c r="F453" s="1209"/>
      <c r="G453" s="1210" t="s">
        <v>595</v>
      </c>
      <c r="H453" s="1211">
        <f t="shared" si="218"/>
        <v>0</v>
      </c>
      <c r="I453" s="1211">
        <f t="shared" si="218"/>
        <v>0</v>
      </c>
      <c r="J453" s="1211">
        <f t="shared" si="218"/>
        <v>0</v>
      </c>
      <c r="K453" s="1211">
        <f t="shared" si="219"/>
        <v>0</v>
      </c>
      <c r="L453" s="1212">
        <f t="shared" si="219"/>
        <v>0</v>
      </c>
      <c r="N453" s="474"/>
      <c r="O453" s="474"/>
      <c r="P453" s="474"/>
      <c r="Q453" s="474"/>
      <c r="R453" s="474"/>
      <c r="S453" s="474"/>
      <c r="T453" s="474"/>
      <c r="U453" s="474"/>
    </row>
    <row r="454" spans="1:21" s="477" customFormat="1">
      <c r="A454" s="1021" t="str">
        <f t="shared" si="193"/>
        <v>8110439611</v>
      </c>
      <c r="B454" s="1218">
        <v>8110</v>
      </c>
      <c r="C454" s="1219">
        <v>4396</v>
      </c>
      <c r="D454" s="1220">
        <v>1</v>
      </c>
      <c r="E454" s="1220">
        <v>1</v>
      </c>
      <c r="F454" s="1220"/>
      <c r="G454" s="1216" t="s">
        <v>595</v>
      </c>
      <c r="H454" s="1217">
        <f t="shared" si="218"/>
        <v>0</v>
      </c>
      <c r="I454" s="1217">
        <f t="shared" si="218"/>
        <v>0</v>
      </c>
      <c r="J454" s="1217">
        <f t="shared" si="218"/>
        <v>0</v>
      </c>
      <c r="K454" s="1217">
        <f t="shared" si="219"/>
        <v>0</v>
      </c>
      <c r="L454" s="1234">
        <f t="shared" si="219"/>
        <v>0</v>
      </c>
      <c r="N454" s="474"/>
      <c r="O454" s="474"/>
      <c r="P454" s="474"/>
      <c r="Q454" s="474"/>
      <c r="R454" s="474"/>
      <c r="S454" s="474"/>
      <c r="T454" s="474"/>
      <c r="U454" s="474"/>
    </row>
    <row r="455" spans="1:21" s="477" customFormat="1">
      <c r="A455" s="1021" t="str">
        <f t="shared" si="193"/>
        <v>81104396111</v>
      </c>
      <c r="B455" s="478">
        <v>8110</v>
      </c>
      <c r="C455" s="479">
        <v>4396</v>
      </c>
      <c r="D455" s="1168">
        <v>1</v>
      </c>
      <c r="E455" s="1168">
        <v>1</v>
      </c>
      <c r="F455" s="1168">
        <v>1</v>
      </c>
      <c r="G455" s="480" t="s">
        <v>595</v>
      </c>
      <c r="H455" s="481"/>
      <c r="I455" s="481"/>
      <c r="J455" s="481"/>
      <c r="K455" s="481"/>
      <c r="L455" s="1235"/>
      <c r="N455" s="474"/>
      <c r="O455" s="474"/>
      <c r="P455" s="474"/>
      <c r="Q455" s="474"/>
      <c r="R455" s="474"/>
      <c r="S455" s="474"/>
      <c r="T455" s="474"/>
      <c r="U455" s="474"/>
    </row>
    <row r="456" spans="1:21" s="477" customFormat="1">
      <c r="A456" s="1021" t="str">
        <f t="shared" si="193"/>
        <v>81104397</v>
      </c>
      <c r="B456" s="1201">
        <v>8110</v>
      </c>
      <c r="C456" s="1202">
        <v>4397</v>
      </c>
      <c r="D456" s="1203"/>
      <c r="E456" s="1203"/>
      <c r="F456" s="1203"/>
      <c r="G456" s="1204" t="s">
        <v>1633</v>
      </c>
      <c r="H456" s="1205">
        <f t="shared" ref="H456:J458" si="220">SUM(H457)</f>
        <v>0</v>
      </c>
      <c r="I456" s="1205">
        <f t="shared" si="220"/>
        <v>0</v>
      </c>
      <c r="J456" s="1205">
        <f t="shared" si="220"/>
        <v>0</v>
      </c>
      <c r="K456" s="1205">
        <f t="shared" ref="K456:L458" si="221">SUM(K457)</f>
        <v>0</v>
      </c>
      <c r="L456" s="1206">
        <f t="shared" si="221"/>
        <v>0</v>
      </c>
      <c r="N456" s="474"/>
      <c r="O456" s="474"/>
      <c r="P456" s="474"/>
      <c r="Q456" s="474"/>
      <c r="R456" s="474"/>
      <c r="S456" s="474"/>
      <c r="T456" s="474"/>
      <c r="U456" s="474"/>
    </row>
    <row r="457" spans="1:21" s="477" customFormat="1">
      <c r="A457" s="1021" t="str">
        <f t="shared" si="193"/>
        <v>811043971</v>
      </c>
      <c r="B457" s="1207">
        <v>8110</v>
      </c>
      <c r="C457" s="1208">
        <v>4397</v>
      </c>
      <c r="D457" s="1209">
        <v>1</v>
      </c>
      <c r="E457" s="1209"/>
      <c r="F457" s="1209"/>
      <c r="G457" s="1210" t="s">
        <v>1633</v>
      </c>
      <c r="H457" s="1211">
        <f t="shared" si="220"/>
        <v>0</v>
      </c>
      <c r="I457" s="1211">
        <f t="shared" si="220"/>
        <v>0</v>
      </c>
      <c r="J457" s="1211">
        <f t="shared" si="220"/>
        <v>0</v>
      </c>
      <c r="K457" s="1211">
        <f t="shared" si="221"/>
        <v>0</v>
      </c>
      <c r="L457" s="1212">
        <f t="shared" si="221"/>
        <v>0</v>
      </c>
      <c r="N457" s="474"/>
      <c r="O457" s="474"/>
      <c r="P457" s="474"/>
      <c r="Q457" s="474"/>
      <c r="R457" s="474"/>
      <c r="S457" s="474"/>
      <c r="T457" s="474"/>
      <c r="U457" s="474"/>
    </row>
    <row r="458" spans="1:21" s="477" customFormat="1">
      <c r="A458" s="1021" t="str">
        <f t="shared" si="193"/>
        <v>8110439711</v>
      </c>
      <c r="B458" s="1218">
        <v>8110</v>
      </c>
      <c r="C458" s="1219">
        <v>4397</v>
      </c>
      <c r="D458" s="1220">
        <v>1</v>
      </c>
      <c r="E458" s="1220">
        <v>1</v>
      </c>
      <c r="F458" s="1220"/>
      <c r="G458" s="1216" t="s">
        <v>1633</v>
      </c>
      <c r="H458" s="1217">
        <f t="shared" si="220"/>
        <v>0</v>
      </c>
      <c r="I458" s="1217">
        <f t="shared" si="220"/>
        <v>0</v>
      </c>
      <c r="J458" s="1217">
        <f t="shared" si="220"/>
        <v>0</v>
      </c>
      <c r="K458" s="1217">
        <f t="shared" si="221"/>
        <v>0</v>
      </c>
      <c r="L458" s="1234">
        <f t="shared" si="221"/>
        <v>0</v>
      </c>
      <c r="N458" s="474"/>
      <c r="O458" s="474"/>
      <c r="P458" s="474"/>
      <c r="Q458" s="474"/>
      <c r="R458" s="474"/>
      <c r="S458" s="474"/>
      <c r="T458" s="474"/>
      <c r="U458" s="474"/>
    </row>
    <row r="459" spans="1:21" s="477" customFormat="1">
      <c r="A459" s="1021" t="str">
        <f t="shared" si="193"/>
        <v>81104397111</v>
      </c>
      <c r="B459" s="478">
        <v>8110</v>
      </c>
      <c r="C459" s="479">
        <v>4397</v>
      </c>
      <c r="D459" s="1168">
        <v>1</v>
      </c>
      <c r="E459" s="1168">
        <v>1</v>
      </c>
      <c r="F459" s="1168">
        <v>1</v>
      </c>
      <c r="G459" s="480" t="s">
        <v>1633</v>
      </c>
      <c r="H459" s="481"/>
      <c r="I459" s="481"/>
      <c r="J459" s="481"/>
      <c r="K459" s="481"/>
      <c r="L459" s="1235"/>
      <c r="N459" s="474"/>
      <c r="O459" s="474"/>
      <c r="P459" s="474"/>
      <c r="Q459" s="474"/>
      <c r="R459" s="474"/>
      <c r="S459" s="474"/>
      <c r="T459" s="474"/>
      <c r="U459" s="474"/>
    </row>
    <row r="460" spans="1:21" s="477" customFormat="1">
      <c r="A460" s="1021" t="str">
        <f t="shared" si="193"/>
        <v>81104399</v>
      </c>
      <c r="B460" s="1201">
        <v>8110</v>
      </c>
      <c r="C460" s="1202">
        <v>4399</v>
      </c>
      <c r="D460" s="1203"/>
      <c r="E460" s="1203"/>
      <c r="F460" s="1203"/>
      <c r="G460" s="1204" t="s">
        <v>381</v>
      </c>
      <c r="H460" s="1205">
        <f t="shared" ref="H460:J461" si="222">SUM(H461)</f>
        <v>0</v>
      </c>
      <c r="I460" s="1205">
        <f t="shared" si="222"/>
        <v>0</v>
      </c>
      <c r="J460" s="1205">
        <f t="shared" si="222"/>
        <v>0</v>
      </c>
      <c r="K460" s="1205">
        <f t="shared" ref="K460:L461" si="223">SUM(K461)</f>
        <v>0</v>
      </c>
      <c r="L460" s="1206">
        <f t="shared" si="223"/>
        <v>0</v>
      </c>
      <c r="N460" s="474"/>
      <c r="O460" s="474"/>
      <c r="P460" s="474"/>
      <c r="Q460" s="474"/>
      <c r="R460" s="474"/>
      <c r="S460" s="474"/>
      <c r="T460" s="474"/>
      <c r="U460" s="474"/>
    </row>
    <row r="461" spans="1:21" s="477" customFormat="1">
      <c r="A461" s="1021" t="str">
        <f t="shared" si="193"/>
        <v>811043991</v>
      </c>
      <c r="B461" s="1207">
        <v>8110</v>
      </c>
      <c r="C461" s="1208">
        <v>4399</v>
      </c>
      <c r="D461" s="1209">
        <v>1</v>
      </c>
      <c r="E461" s="1209"/>
      <c r="F461" s="1209"/>
      <c r="G461" s="1210" t="s">
        <v>381</v>
      </c>
      <c r="H461" s="1211">
        <f t="shared" si="222"/>
        <v>0</v>
      </c>
      <c r="I461" s="1211">
        <f t="shared" si="222"/>
        <v>0</v>
      </c>
      <c r="J461" s="1211">
        <f t="shared" si="222"/>
        <v>0</v>
      </c>
      <c r="K461" s="1211">
        <f t="shared" si="223"/>
        <v>0</v>
      </c>
      <c r="L461" s="1212">
        <f t="shared" si="223"/>
        <v>0</v>
      </c>
      <c r="N461" s="474"/>
      <c r="O461" s="474"/>
      <c r="P461" s="474"/>
      <c r="Q461" s="474"/>
      <c r="R461" s="474"/>
      <c r="S461" s="474"/>
      <c r="T461" s="474"/>
      <c r="U461" s="474"/>
    </row>
    <row r="462" spans="1:21" s="477" customFormat="1">
      <c r="A462" s="1021" t="str">
        <f t="shared" si="193"/>
        <v>8110439911</v>
      </c>
      <c r="B462" s="1218">
        <v>8110</v>
      </c>
      <c r="C462" s="1219">
        <v>4399</v>
      </c>
      <c r="D462" s="1220">
        <v>1</v>
      </c>
      <c r="E462" s="1220">
        <v>1</v>
      </c>
      <c r="F462" s="1220"/>
      <c r="G462" s="1216" t="s">
        <v>381</v>
      </c>
      <c r="H462" s="1217">
        <f>SUM(H463:H470)</f>
        <v>0</v>
      </c>
      <c r="I462" s="1217">
        <f>SUM(I463:I470)</f>
        <v>0</v>
      </c>
      <c r="J462" s="1217">
        <f>SUM(J463:J470)</f>
        <v>0</v>
      </c>
      <c r="K462" s="1217">
        <f t="shared" ref="K462:L462" si="224">SUM(K463:K470)</f>
        <v>0</v>
      </c>
      <c r="L462" s="1234">
        <f t="shared" si="224"/>
        <v>0</v>
      </c>
      <c r="N462" s="474"/>
      <c r="O462" s="474"/>
      <c r="P462" s="474"/>
      <c r="Q462" s="474"/>
      <c r="R462" s="474"/>
      <c r="S462" s="474"/>
      <c r="T462" s="474"/>
      <c r="U462" s="474"/>
    </row>
    <row r="463" spans="1:21" s="477" customFormat="1">
      <c r="A463" s="1021" t="str">
        <f t="shared" si="193"/>
        <v>81104399111</v>
      </c>
      <c r="B463" s="478">
        <v>8110</v>
      </c>
      <c r="C463" s="479">
        <v>4399</v>
      </c>
      <c r="D463" s="1168">
        <v>1</v>
      </c>
      <c r="E463" s="1168">
        <v>1</v>
      </c>
      <c r="F463" s="1168">
        <v>1</v>
      </c>
      <c r="G463" s="480" t="s">
        <v>596</v>
      </c>
      <c r="H463" s="481"/>
      <c r="I463" s="481"/>
      <c r="J463" s="481"/>
      <c r="K463" s="481"/>
      <c r="L463" s="1235"/>
      <c r="N463" s="474"/>
      <c r="O463" s="474"/>
      <c r="P463" s="474"/>
      <c r="Q463" s="474"/>
      <c r="R463" s="474"/>
    </row>
    <row r="464" spans="1:21" s="477" customFormat="1">
      <c r="A464" s="1021" t="str">
        <f t="shared" si="193"/>
        <v>81104399112</v>
      </c>
      <c r="B464" s="478">
        <v>8110</v>
      </c>
      <c r="C464" s="479">
        <v>4399</v>
      </c>
      <c r="D464" s="1168">
        <v>1</v>
      </c>
      <c r="E464" s="1168">
        <v>1</v>
      </c>
      <c r="F464" s="1168">
        <v>2</v>
      </c>
      <c r="G464" s="480" t="s">
        <v>597</v>
      </c>
      <c r="H464" s="481"/>
      <c r="I464" s="481"/>
      <c r="J464" s="481"/>
      <c r="K464" s="481"/>
      <c r="L464" s="1235"/>
      <c r="N464" s="474"/>
      <c r="O464" s="474"/>
      <c r="P464" s="474"/>
      <c r="Q464" s="474"/>
      <c r="R464" s="474"/>
    </row>
    <row r="465" spans="1:18" s="477" customFormat="1">
      <c r="A465" s="1021" t="str">
        <f t="shared" ref="A465:A472" si="225">B465&amp;C465&amp;D465&amp;E465&amp;F465</f>
        <v>81104399113</v>
      </c>
      <c r="B465" s="478">
        <v>8110</v>
      </c>
      <c r="C465" s="479">
        <v>4399</v>
      </c>
      <c r="D465" s="1168">
        <v>1</v>
      </c>
      <c r="E465" s="1168">
        <v>1</v>
      </c>
      <c r="F465" s="1168">
        <v>3</v>
      </c>
      <c r="G465" s="480" t="s">
        <v>598</v>
      </c>
      <c r="H465" s="481"/>
      <c r="I465" s="481"/>
      <c r="J465" s="481"/>
      <c r="K465" s="481"/>
      <c r="L465" s="1235"/>
      <c r="N465" s="474"/>
      <c r="O465" s="474"/>
      <c r="P465" s="474"/>
      <c r="Q465" s="474"/>
      <c r="R465" s="474"/>
    </row>
    <row r="466" spans="1:18" s="477" customFormat="1">
      <c r="A466" s="1021" t="str">
        <f t="shared" si="225"/>
        <v>81104399114</v>
      </c>
      <c r="B466" s="478">
        <v>8110</v>
      </c>
      <c r="C466" s="479">
        <v>4399</v>
      </c>
      <c r="D466" s="1168">
        <v>1</v>
      </c>
      <c r="E466" s="1168">
        <v>1</v>
      </c>
      <c r="F466" s="1168">
        <v>4</v>
      </c>
      <c r="G466" s="480" t="s">
        <v>599</v>
      </c>
      <c r="H466" s="481"/>
      <c r="I466" s="481"/>
      <c r="J466" s="481"/>
      <c r="K466" s="481"/>
      <c r="L466" s="1235"/>
      <c r="N466" s="474"/>
      <c r="O466" s="474"/>
      <c r="P466" s="474"/>
      <c r="Q466" s="474"/>
      <c r="R466" s="474"/>
    </row>
    <row r="467" spans="1:18" s="477" customFormat="1">
      <c r="A467" s="1021" t="str">
        <f t="shared" si="225"/>
        <v>81104399115</v>
      </c>
      <c r="B467" s="478">
        <v>8110</v>
      </c>
      <c r="C467" s="479">
        <v>4399</v>
      </c>
      <c r="D467" s="1168">
        <v>1</v>
      </c>
      <c r="E467" s="1168">
        <v>1</v>
      </c>
      <c r="F467" s="1168">
        <v>5</v>
      </c>
      <c r="G467" s="480" t="s">
        <v>600</v>
      </c>
      <c r="H467" s="481"/>
      <c r="I467" s="481"/>
      <c r="J467" s="481"/>
      <c r="K467" s="481"/>
      <c r="L467" s="1235"/>
      <c r="N467" s="474"/>
      <c r="O467" s="474"/>
      <c r="P467" s="474"/>
      <c r="Q467" s="474"/>
      <c r="R467" s="474"/>
    </row>
    <row r="468" spans="1:18" s="477" customFormat="1">
      <c r="A468" s="1021" t="str">
        <f t="shared" si="225"/>
        <v>81104399116</v>
      </c>
      <c r="B468" s="478">
        <v>8110</v>
      </c>
      <c r="C468" s="479">
        <v>4399</v>
      </c>
      <c r="D468" s="1168">
        <v>1</v>
      </c>
      <c r="E468" s="1168">
        <v>1</v>
      </c>
      <c r="F468" s="1168">
        <v>6</v>
      </c>
      <c r="G468" s="480" t="s">
        <v>601</v>
      </c>
      <c r="H468" s="481"/>
      <c r="I468" s="481"/>
      <c r="J468" s="481"/>
      <c r="K468" s="481"/>
      <c r="L468" s="1235"/>
      <c r="N468" s="474"/>
      <c r="O468" s="474"/>
      <c r="P468" s="474"/>
      <c r="Q468" s="474"/>
      <c r="R468" s="474"/>
    </row>
    <row r="469" spans="1:18" s="477" customFormat="1">
      <c r="A469" s="1021" t="str">
        <f t="shared" si="225"/>
        <v>81104399117</v>
      </c>
      <c r="B469" s="478">
        <v>8110</v>
      </c>
      <c r="C469" s="479">
        <v>4399</v>
      </c>
      <c r="D469" s="1168">
        <v>1</v>
      </c>
      <c r="E469" s="1168">
        <v>1</v>
      </c>
      <c r="F469" s="1168">
        <v>7</v>
      </c>
      <c r="G469" s="480" t="s">
        <v>1634</v>
      </c>
      <c r="H469" s="481"/>
      <c r="I469" s="481"/>
      <c r="J469" s="481"/>
      <c r="K469" s="481"/>
      <c r="L469" s="1235"/>
      <c r="N469" s="474"/>
      <c r="O469" s="474"/>
      <c r="P469" s="474"/>
      <c r="Q469" s="474"/>
      <c r="R469" s="474"/>
    </row>
    <row r="470" spans="1:18" s="477" customFormat="1">
      <c r="A470" s="1021" t="str">
        <f t="shared" si="225"/>
        <v>81104399118</v>
      </c>
      <c r="B470" s="478">
        <v>8110</v>
      </c>
      <c r="C470" s="479">
        <v>4399</v>
      </c>
      <c r="D470" s="1168">
        <v>1</v>
      </c>
      <c r="E470" s="1168">
        <v>1</v>
      </c>
      <c r="F470" s="1168">
        <v>8</v>
      </c>
      <c r="G470" s="480" t="s">
        <v>602</v>
      </c>
      <c r="H470" s="481"/>
      <c r="I470" s="481"/>
      <c r="J470" s="481"/>
      <c r="K470" s="481"/>
      <c r="L470" s="1235"/>
      <c r="N470" s="474"/>
      <c r="O470" s="474"/>
      <c r="P470" s="474"/>
      <c r="Q470" s="474"/>
      <c r="R470" s="474"/>
    </row>
    <row r="471" spans="1:18" s="477" customFormat="1" ht="20.25" customHeight="1" thickBot="1">
      <c r="A471" s="473" t="str">
        <f t="shared" si="225"/>
        <v>Subtotal (7)</v>
      </c>
      <c r="B471" s="1877" t="s">
        <v>2112</v>
      </c>
      <c r="C471" s="1878"/>
      <c r="D471" s="1878"/>
      <c r="E471" s="1878"/>
      <c r="F471" s="1878"/>
      <c r="G471" s="1278"/>
      <c r="H471" s="1279">
        <f>H456+H436+H440+H444+H448+H452+H460</f>
        <v>0</v>
      </c>
      <c r="I471" s="1279">
        <f>I456+I436+I440+I444+I448+I452+I460</f>
        <v>0</v>
      </c>
      <c r="J471" s="1279">
        <f>J456+J436+J440+J444+J448+J452+J460</f>
        <v>0</v>
      </c>
      <c r="K471" s="1279">
        <f t="shared" ref="K471:L471" si="226">K456+K436+K440+K444+K448+K452+K460</f>
        <v>0</v>
      </c>
      <c r="L471" s="1237">
        <f t="shared" si="226"/>
        <v>0</v>
      </c>
      <c r="N471" s="474"/>
      <c r="O471" s="474"/>
      <c r="P471" s="474"/>
      <c r="Q471" s="474"/>
      <c r="R471" s="474"/>
    </row>
    <row r="472" spans="1:18" s="477" customFormat="1" ht="19.5" customHeight="1" thickTop="1" thickBot="1">
      <c r="A472" s="473" t="str">
        <f t="shared" si="225"/>
        <v>Total Partidas (8)</v>
      </c>
      <c r="B472" s="1828" t="s">
        <v>2113</v>
      </c>
      <c r="C472" s="1829"/>
      <c r="D472" s="1829"/>
      <c r="E472" s="1829"/>
      <c r="F472" s="1829"/>
      <c r="G472" s="494" t="s">
        <v>179</v>
      </c>
      <c r="H472" s="495">
        <f>+H13+H286+H379</f>
        <v>0</v>
      </c>
      <c r="I472" s="495">
        <f>+I13+I286+I379</f>
        <v>0</v>
      </c>
      <c r="J472" s="495">
        <f>+J48+J283+J379</f>
        <v>0</v>
      </c>
      <c r="K472" s="495">
        <f>+K13+K286+K379</f>
        <v>0</v>
      </c>
      <c r="L472" s="496">
        <f>+L13+L286+L379</f>
        <v>0</v>
      </c>
    </row>
    <row r="473" spans="1:18" ht="31.5" customHeight="1" thickTop="1">
      <c r="B473" s="1876" t="s">
        <v>1927</v>
      </c>
      <c r="C473" s="1876"/>
      <c r="D473" s="1876"/>
      <c r="E473" s="1876"/>
      <c r="F473" s="1876"/>
      <c r="G473" s="1876"/>
      <c r="H473" s="1876"/>
      <c r="I473" s="1876"/>
      <c r="J473" s="1876"/>
      <c r="K473" s="1876"/>
      <c r="L473" s="1876"/>
    </row>
    <row r="474" spans="1:18">
      <c r="E474" s="1830"/>
      <c r="F474" s="1830"/>
      <c r="G474" s="1830"/>
      <c r="H474" s="1830"/>
      <c r="I474" s="1830"/>
      <c r="J474" s="1830"/>
      <c r="K474" s="1830"/>
      <c r="L474" s="1830"/>
    </row>
    <row r="475" spans="1:18" s="187" customFormat="1" ht="12">
      <c r="C475" s="1020" t="s">
        <v>1635</v>
      </c>
      <c r="D475" s="1171"/>
      <c r="E475" s="1171"/>
      <c r="F475" s="1171"/>
    </row>
    <row r="476" spans="1:18">
      <c r="E476" s="1172"/>
      <c r="F476" s="1172"/>
      <c r="G476" s="1246"/>
      <c r="H476" s="1246"/>
      <c r="I476" s="1246"/>
      <c r="J476" s="1246"/>
      <c r="K476" s="1246"/>
      <c r="L476" s="1246"/>
    </row>
    <row r="477" spans="1:18">
      <c r="E477" s="1172"/>
      <c r="F477" s="1172"/>
      <c r="G477" s="1246"/>
      <c r="H477" s="1246"/>
      <c r="I477" s="1246"/>
      <c r="J477" s="1246"/>
      <c r="K477" s="1246"/>
      <c r="L477" s="1246"/>
    </row>
    <row r="478" spans="1:18">
      <c r="B478" s="497"/>
      <c r="C478" s="497"/>
      <c r="D478" s="1173"/>
      <c r="E478" s="1174"/>
      <c r="F478" s="1174"/>
      <c r="G478" s="499"/>
      <c r="H478" s="498"/>
      <c r="I478" s="498"/>
      <c r="J478" s="498"/>
      <c r="K478" s="498"/>
      <c r="L478" s="500"/>
    </row>
    <row r="479" spans="1:18">
      <c r="B479" s="497"/>
      <c r="C479" s="497"/>
      <c r="D479" s="1173"/>
      <c r="E479" s="1173"/>
      <c r="F479" s="1173"/>
      <c r="G479" s="502"/>
      <c r="H479" s="497"/>
      <c r="I479" s="497"/>
      <c r="J479" s="497"/>
      <c r="K479" s="497"/>
      <c r="L479" s="503"/>
    </row>
    <row r="480" spans="1:18">
      <c r="B480" s="497"/>
      <c r="C480" s="497"/>
      <c r="D480" s="1173"/>
      <c r="E480" s="1173"/>
      <c r="F480" s="1173"/>
      <c r="G480" s="502"/>
      <c r="H480" s="497"/>
      <c r="I480" s="497"/>
      <c r="J480" s="497"/>
      <c r="K480" s="497"/>
      <c r="L480" s="503"/>
    </row>
    <row r="481" spans="2:12">
      <c r="B481" s="497"/>
      <c r="C481" s="497"/>
      <c r="D481" s="1173"/>
      <c r="E481" s="1173"/>
      <c r="F481" s="1173"/>
      <c r="G481" s="502"/>
      <c r="H481" s="497"/>
      <c r="I481" s="497"/>
      <c r="J481" s="497"/>
      <c r="K481" s="497"/>
      <c r="L481" s="503"/>
    </row>
    <row r="482" spans="2:12">
      <c r="B482" s="497"/>
      <c r="C482" s="497"/>
      <c r="D482" s="1173"/>
      <c r="E482" s="1173"/>
      <c r="F482" s="1173"/>
      <c r="G482" s="502"/>
      <c r="H482" s="497"/>
      <c r="I482" s="497"/>
      <c r="J482" s="497"/>
      <c r="K482" s="497"/>
      <c r="L482" s="503"/>
    </row>
    <row r="483" spans="2:12">
      <c r="B483" s="497"/>
      <c r="C483" s="497"/>
      <c r="D483" s="1173"/>
      <c r="E483" s="1173"/>
      <c r="F483" s="1173"/>
      <c r="G483" s="502"/>
      <c r="H483" s="497"/>
      <c r="I483" s="497"/>
      <c r="J483" s="497"/>
      <c r="K483" s="497"/>
      <c r="L483" s="503"/>
    </row>
    <row r="485" spans="2:12">
      <c r="G485" s="504"/>
      <c r="H485" s="505"/>
      <c r="I485" s="505"/>
      <c r="J485" s="505"/>
      <c r="K485" s="505"/>
      <c r="L485" s="505"/>
    </row>
  </sheetData>
  <mergeCells count="19">
    <mergeCell ref="B2:L2"/>
    <mergeCell ref="B3:L3"/>
    <mergeCell ref="B5:H5"/>
    <mergeCell ref="B8:F10"/>
    <mergeCell ref="G8:G10"/>
    <mergeCell ref="H9:H10"/>
    <mergeCell ref="H8:K8"/>
    <mergeCell ref="L8:L10"/>
    <mergeCell ref="E474:L474"/>
    <mergeCell ref="B473:L473"/>
    <mergeCell ref="I9:I10"/>
    <mergeCell ref="J9:J10"/>
    <mergeCell ref="K9:K10"/>
    <mergeCell ref="B411:F411"/>
    <mergeCell ref="B417:F417"/>
    <mergeCell ref="B423:F423"/>
    <mergeCell ref="B434:F434"/>
    <mergeCell ref="B471:F471"/>
    <mergeCell ref="B472:F472"/>
  </mergeCells>
  <pageMargins left="0.70866141732283472" right="0.51181102362204722" top="0.55118110236220474" bottom="0.55118110236220474" header="0.31496062992125984" footer="0.31496062992125984"/>
  <pageSetup scale="59" fitToHeight="7" orientation="landscape" verticalDpi="597" r:id="rId1"/>
  <ignoredErrors>
    <ignoredError sqref="H17:L470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49"/>
  <sheetViews>
    <sheetView showGridLines="0" topLeftCell="A944" zoomScale="130" zoomScaleNormal="130" zoomScaleSheetLayoutView="70" workbookViewId="0">
      <selection activeCell="B103" sqref="B103"/>
    </sheetView>
  </sheetViews>
  <sheetFormatPr baseColWidth="10" defaultRowHeight="12.75"/>
  <cols>
    <col min="1" max="1" width="1.28515625" style="512" customWidth="1"/>
    <col min="2" max="2" width="13.7109375" style="584" customWidth="1"/>
    <col min="3" max="3" width="62.85546875" style="582" customWidth="1"/>
    <col min="4" max="4" width="16.7109375" style="583" customWidth="1"/>
    <col min="5" max="8" width="16.7109375" style="512" customWidth="1"/>
    <col min="9" max="9" width="1.42578125" style="512" customWidth="1"/>
    <col min="10" max="16384" width="11.42578125" style="512"/>
  </cols>
  <sheetData>
    <row r="1" spans="2:16" ht="7.5" customHeight="1" thickBot="1">
      <c r="B1" s="507"/>
      <c r="C1" s="508"/>
      <c r="D1" s="509"/>
      <c r="E1" s="510"/>
      <c r="F1" s="511"/>
      <c r="G1" s="511"/>
      <c r="H1" s="511"/>
    </row>
    <row r="2" spans="2:16" ht="20.25" customHeight="1" thickTop="1">
      <c r="B2" s="1860" t="s">
        <v>1648</v>
      </c>
      <c r="C2" s="1861"/>
      <c r="D2" s="1861"/>
      <c r="E2" s="1861"/>
      <c r="F2" s="1861"/>
      <c r="G2" s="1861"/>
      <c r="H2" s="1862"/>
    </row>
    <row r="3" spans="2:16" ht="41.25" customHeight="1">
      <c r="B3" s="1863" t="s">
        <v>1919</v>
      </c>
      <c r="C3" s="1864"/>
      <c r="D3" s="1864"/>
      <c r="E3" s="1864"/>
      <c r="F3" s="1864"/>
      <c r="G3" s="1864"/>
      <c r="H3" s="1865"/>
    </row>
    <row r="4" spans="2:16" ht="12" customHeight="1">
      <c r="B4" s="1674" t="s">
        <v>177</v>
      </c>
      <c r="C4" s="1639"/>
      <c r="D4" s="1639"/>
      <c r="E4" s="1639"/>
      <c r="F4" s="1639"/>
      <c r="G4" s="1639"/>
      <c r="H4" s="1675"/>
    </row>
    <row r="5" spans="2:16" ht="5.25" customHeight="1">
      <c r="B5" s="513"/>
      <c r="C5" s="514"/>
      <c r="D5" s="515"/>
      <c r="E5" s="1240"/>
      <c r="F5" s="1240"/>
      <c r="G5" s="1240"/>
      <c r="H5" s="97"/>
    </row>
    <row r="6" spans="2:16">
      <c r="B6" s="516"/>
      <c r="C6" s="517" t="s">
        <v>605</v>
      </c>
      <c r="D6" s="518"/>
      <c r="E6" s="519"/>
      <c r="F6" s="519"/>
      <c r="G6" s="1291" t="s">
        <v>1653</v>
      </c>
      <c r="H6" s="521"/>
    </row>
    <row r="7" spans="2:16" ht="8.25" customHeight="1" thickBot="1">
      <c r="B7" s="522"/>
      <c r="C7" s="523"/>
      <c r="D7" s="524"/>
      <c r="E7" s="104"/>
      <c r="F7" s="104"/>
      <c r="G7" s="104"/>
      <c r="H7" s="525"/>
    </row>
    <row r="8" spans="2:16" ht="6" customHeight="1" thickTop="1" thickBot="1">
      <c r="B8" s="526"/>
      <c r="C8" s="527"/>
      <c r="D8" s="528"/>
      <c r="E8" s="106"/>
      <c r="F8" s="106"/>
      <c r="G8" s="106"/>
      <c r="H8" s="106"/>
    </row>
    <row r="9" spans="2:16" ht="36" customHeight="1" thickTop="1">
      <c r="B9" s="1866" t="s">
        <v>606</v>
      </c>
      <c r="C9" s="1869" t="s">
        <v>607</v>
      </c>
      <c r="D9" s="1889" t="s">
        <v>1924</v>
      </c>
      <c r="E9" s="1872"/>
      <c r="F9" s="1872"/>
      <c r="G9" s="1872"/>
      <c r="H9" s="1885" t="s">
        <v>1925</v>
      </c>
    </row>
    <row r="10" spans="2:16" s="529" customFormat="1" ht="36.75" customHeight="1">
      <c r="B10" s="1867"/>
      <c r="C10" s="1870"/>
      <c r="D10" s="1249" t="s">
        <v>1922</v>
      </c>
      <c r="E10" s="1249" t="s">
        <v>1435</v>
      </c>
      <c r="F10" s="1249" t="s">
        <v>1440</v>
      </c>
      <c r="G10" s="1249" t="s">
        <v>1923</v>
      </c>
      <c r="H10" s="1886"/>
    </row>
    <row r="11" spans="2:16" s="529" customFormat="1" ht="27" customHeight="1" thickBot="1">
      <c r="B11" s="1868"/>
      <c r="C11" s="1871"/>
      <c r="D11" s="1250" t="s">
        <v>1391</v>
      </c>
      <c r="E11" s="1250" t="s">
        <v>1829</v>
      </c>
      <c r="F11" s="1290" t="s">
        <v>1920</v>
      </c>
      <c r="G11" s="1250" t="s">
        <v>1921</v>
      </c>
      <c r="H11" s="1887"/>
    </row>
    <row r="12" spans="2:16" s="529" customFormat="1" ht="27" customHeight="1" thickTop="1" thickBot="1">
      <c r="B12" s="1396"/>
      <c r="C12" s="1397"/>
      <c r="D12" s="1400"/>
      <c r="E12" s="1400"/>
      <c r="F12" s="1401"/>
      <c r="G12" s="1400"/>
      <c r="H12" s="1387"/>
    </row>
    <row r="13" spans="2:16" ht="27" customHeight="1" thickTop="1">
      <c r="B13" s="530">
        <v>1000</v>
      </c>
      <c r="C13" s="531" t="s">
        <v>42</v>
      </c>
      <c r="D13" s="532">
        <f>+D14+D27+D38+D69+D84+D110+D113</f>
        <v>0</v>
      </c>
      <c r="E13" s="532">
        <f t="shared" ref="E13:H13" si="0">+E14+E27+E38+E69+E84+E110+E113</f>
        <v>0</v>
      </c>
      <c r="F13" s="532">
        <f t="shared" si="0"/>
        <v>0</v>
      </c>
      <c r="G13" s="532">
        <f t="shared" si="0"/>
        <v>0</v>
      </c>
      <c r="H13" s="1282">
        <f t="shared" si="0"/>
        <v>0</v>
      </c>
      <c r="I13" s="511"/>
      <c r="J13" s="511"/>
      <c r="K13" s="511"/>
      <c r="L13" s="511"/>
      <c r="M13" s="511"/>
      <c r="N13" s="511"/>
      <c r="O13" s="534"/>
      <c r="P13" s="535"/>
    </row>
    <row r="14" spans="2:16" ht="27" customHeight="1">
      <c r="B14" s="536">
        <v>1100</v>
      </c>
      <c r="C14" s="537" t="s">
        <v>617</v>
      </c>
      <c r="D14" s="538">
        <f>+D15+D17+D19+D25</f>
        <v>0</v>
      </c>
      <c r="E14" s="538">
        <f t="shared" ref="E14:H14" si="1">+E15+E17+E19+E25</f>
        <v>0</v>
      </c>
      <c r="F14" s="538">
        <f t="shared" si="1"/>
        <v>0</v>
      </c>
      <c r="G14" s="538">
        <f t="shared" si="1"/>
        <v>0</v>
      </c>
      <c r="H14" s="1283">
        <f t="shared" si="1"/>
        <v>0</v>
      </c>
      <c r="I14" s="511"/>
      <c r="J14" s="511"/>
      <c r="K14" s="511"/>
      <c r="L14" s="511"/>
      <c r="M14" s="511"/>
      <c r="N14" s="511"/>
      <c r="O14" s="534"/>
      <c r="P14" s="535"/>
    </row>
    <row r="15" spans="2:16" ht="27" customHeight="1">
      <c r="B15" s="536">
        <v>1110</v>
      </c>
      <c r="C15" s="540" t="s">
        <v>618</v>
      </c>
      <c r="D15" s="538">
        <f>SUM(D16)</f>
        <v>0</v>
      </c>
      <c r="E15" s="538">
        <f t="shared" ref="E15:H15" si="2">SUM(E16)</f>
        <v>0</v>
      </c>
      <c r="F15" s="538">
        <f t="shared" si="2"/>
        <v>0</v>
      </c>
      <c r="G15" s="538">
        <f t="shared" si="2"/>
        <v>0</v>
      </c>
      <c r="H15" s="1283">
        <f t="shared" si="2"/>
        <v>0</v>
      </c>
      <c r="I15" s="511"/>
      <c r="J15" s="511"/>
      <c r="K15" s="511"/>
      <c r="L15" s="511"/>
      <c r="M15" s="511"/>
      <c r="N15" s="511"/>
      <c r="O15" s="534"/>
      <c r="P15" s="535"/>
    </row>
    <row r="16" spans="2:16" ht="27" customHeight="1">
      <c r="B16" s="541">
        <v>1111</v>
      </c>
      <c r="C16" s="542" t="s">
        <v>618</v>
      </c>
      <c r="D16" s="543"/>
      <c r="E16" s="543"/>
      <c r="F16" s="543"/>
      <c r="G16" s="543"/>
      <c r="H16" s="1284"/>
      <c r="I16" s="511"/>
      <c r="J16" s="511"/>
      <c r="K16" s="511"/>
      <c r="L16" s="511"/>
      <c r="M16" s="511"/>
      <c r="N16" s="511"/>
      <c r="O16" s="534"/>
      <c r="P16" s="535"/>
    </row>
    <row r="17" spans="1:16" ht="27" customHeight="1">
      <c r="B17" s="536">
        <v>1120</v>
      </c>
      <c r="C17" s="540" t="s">
        <v>619</v>
      </c>
      <c r="D17" s="538">
        <f>SUM(D18)</f>
        <v>0</v>
      </c>
      <c r="E17" s="538">
        <f t="shared" ref="E17:H17" si="3">SUM(E18)</f>
        <v>0</v>
      </c>
      <c r="F17" s="538">
        <f t="shared" si="3"/>
        <v>0</v>
      </c>
      <c r="G17" s="538">
        <f t="shared" si="3"/>
        <v>0</v>
      </c>
      <c r="H17" s="1283">
        <f t="shared" si="3"/>
        <v>0</v>
      </c>
      <c r="I17" s="511"/>
      <c r="J17" s="511"/>
      <c r="K17" s="511"/>
      <c r="L17" s="511"/>
      <c r="M17" s="511"/>
      <c r="N17" s="511"/>
      <c r="O17" s="534"/>
      <c r="P17" s="535"/>
    </row>
    <row r="18" spans="1:16" ht="27" customHeight="1">
      <c r="B18" s="545">
        <v>1121</v>
      </c>
      <c r="C18" s="546" t="s">
        <v>619</v>
      </c>
      <c r="D18" s="543"/>
      <c r="E18" s="543"/>
      <c r="F18" s="543"/>
      <c r="G18" s="543"/>
      <c r="H18" s="1284"/>
      <c r="I18" s="511"/>
      <c r="J18" s="511"/>
      <c r="K18" s="511"/>
      <c r="L18" s="511"/>
      <c r="M18" s="511"/>
      <c r="N18" s="511"/>
      <c r="O18" s="534"/>
      <c r="P18" s="535"/>
    </row>
    <row r="19" spans="1:16" ht="27" customHeight="1">
      <c r="B19" s="536">
        <v>1130</v>
      </c>
      <c r="C19" s="540" t="s">
        <v>1900</v>
      </c>
      <c r="D19" s="538">
        <f>SUM(D20:D24)</f>
        <v>0</v>
      </c>
      <c r="E19" s="538">
        <f t="shared" ref="E19:H19" si="4">SUM(E20:E24)</f>
        <v>0</v>
      </c>
      <c r="F19" s="538">
        <f t="shared" si="4"/>
        <v>0</v>
      </c>
      <c r="G19" s="538">
        <f t="shared" si="4"/>
        <v>0</v>
      </c>
      <c r="H19" s="1283">
        <f t="shared" si="4"/>
        <v>0</v>
      </c>
      <c r="I19" s="511"/>
      <c r="J19" s="511"/>
      <c r="K19" s="511"/>
      <c r="L19" s="511"/>
      <c r="M19" s="511"/>
      <c r="N19" s="511"/>
      <c r="O19" s="534"/>
      <c r="P19" s="535"/>
    </row>
    <row r="20" spans="1:16" ht="27" customHeight="1">
      <c r="B20" s="541">
        <v>1131</v>
      </c>
      <c r="C20" s="542" t="s">
        <v>620</v>
      </c>
      <c r="D20" s="543"/>
      <c r="E20" s="543"/>
      <c r="F20" s="543"/>
      <c r="G20" s="543"/>
      <c r="H20" s="1284"/>
      <c r="I20" s="511"/>
      <c r="J20" s="511"/>
      <c r="K20" s="511"/>
      <c r="L20" s="511"/>
      <c r="M20" s="511"/>
      <c r="N20" s="511"/>
      <c r="O20" s="534"/>
      <c r="P20" s="535"/>
    </row>
    <row r="21" spans="1:16" ht="27" customHeight="1">
      <c r="B21" s="541">
        <v>1132</v>
      </c>
      <c r="C21" s="542" t="s">
        <v>621</v>
      </c>
      <c r="D21" s="543"/>
      <c r="E21" s="543"/>
      <c r="F21" s="543"/>
      <c r="G21" s="543"/>
      <c r="H21" s="1284"/>
      <c r="I21" s="511"/>
      <c r="J21" s="511"/>
      <c r="K21" s="511"/>
      <c r="L21" s="511"/>
      <c r="M21" s="511"/>
      <c r="N21" s="511"/>
      <c r="O21" s="534"/>
      <c r="P21" s="535"/>
    </row>
    <row r="22" spans="1:16" ht="27" customHeight="1">
      <c r="B22" s="541">
        <v>1133</v>
      </c>
      <c r="C22" s="542" t="s">
        <v>622</v>
      </c>
      <c r="D22" s="543"/>
      <c r="E22" s="543"/>
      <c r="F22" s="543"/>
      <c r="G22" s="543"/>
      <c r="H22" s="1284"/>
      <c r="I22" s="511"/>
      <c r="J22" s="511"/>
      <c r="K22" s="511"/>
      <c r="L22" s="511"/>
      <c r="M22" s="511"/>
      <c r="N22" s="511"/>
      <c r="O22" s="534"/>
      <c r="P22" s="535"/>
    </row>
    <row r="23" spans="1:16" ht="27" customHeight="1">
      <c r="B23" s="541">
        <v>1134</v>
      </c>
      <c r="C23" s="542" t="s">
        <v>623</v>
      </c>
      <c r="D23" s="543"/>
      <c r="E23" s="543"/>
      <c r="F23" s="543"/>
      <c r="G23" s="543"/>
      <c r="H23" s="1284"/>
      <c r="I23" s="511"/>
      <c r="J23" s="511"/>
      <c r="K23" s="511"/>
      <c r="L23" s="511"/>
      <c r="M23" s="511"/>
      <c r="N23" s="511"/>
      <c r="O23" s="534"/>
      <c r="P23" s="535"/>
    </row>
    <row r="24" spans="1:16" ht="27" customHeight="1">
      <c r="B24" s="541">
        <v>1135</v>
      </c>
      <c r="C24" s="542" t="s">
        <v>624</v>
      </c>
      <c r="D24" s="543"/>
      <c r="E24" s="543"/>
      <c r="F24" s="543"/>
      <c r="G24" s="543"/>
      <c r="H24" s="1284"/>
      <c r="I24" s="511"/>
      <c r="J24" s="511"/>
      <c r="K24" s="511"/>
      <c r="L24" s="511"/>
      <c r="M24" s="511"/>
      <c r="N24" s="511"/>
      <c r="O24" s="534"/>
      <c r="P24" s="535"/>
    </row>
    <row r="25" spans="1:16" ht="27" customHeight="1">
      <c r="B25" s="536">
        <v>1140</v>
      </c>
      <c r="C25" s="540" t="s">
        <v>625</v>
      </c>
      <c r="D25" s="538">
        <f>SUM(D26)</f>
        <v>0</v>
      </c>
      <c r="E25" s="538">
        <f t="shared" ref="E25:H25" si="5">SUM(E26)</f>
        <v>0</v>
      </c>
      <c r="F25" s="538">
        <f t="shared" si="5"/>
        <v>0</v>
      </c>
      <c r="G25" s="538">
        <f t="shared" si="5"/>
        <v>0</v>
      </c>
      <c r="H25" s="1283">
        <f t="shared" si="5"/>
        <v>0</v>
      </c>
      <c r="I25" s="511"/>
      <c r="J25" s="511"/>
      <c r="K25" s="511"/>
      <c r="L25" s="511"/>
      <c r="M25" s="511"/>
      <c r="N25" s="511"/>
      <c r="O25" s="534"/>
      <c r="P25" s="535"/>
    </row>
    <row r="26" spans="1:16" ht="27" customHeight="1">
      <c r="B26" s="541">
        <v>1141</v>
      </c>
      <c r="C26" s="542" t="s">
        <v>625</v>
      </c>
      <c r="D26" s="543"/>
      <c r="E26" s="543"/>
      <c r="F26" s="543"/>
      <c r="G26" s="543"/>
      <c r="H26" s="1284"/>
      <c r="I26" s="511"/>
      <c r="J26" s="511"/>
      <c r="K26" s="511"/>
      <c r="L26" s="511"/>
      <c r="M26" s="511"/>
      <c r="N26" s="511"/>
      <c r="O26" s="534"/>
      <c r="P26" s="535"/>
    </row>
    <row r="27" spans="1:16" ht="27" customHeight="1">
      <c r="B27" s="536">
        <v>1200</v>
      </c>
      <c r="C27" s="548" t="s">
        <v>626</v>
      </c>
      <c r="D27" s="538">
        <f>+D28+D30+D34+D36</f>
        <v>0</v>
      </c>
      <c r="E27" s="538">
        <f t="shared" ref="E27:H27" si="6">+E28+E30+E34+E36</f>
        <v>0</v>
      </c>
      <c r="F27" s="538">
        <f t="shared" si="6"/>
        <v>0</v>
      </c>
      <c r="G27" s="538">
        <f t="shared" si="6"/>
        <v>0</v>
      </c>
      <c r="H27" s="1283">
        <f t="shared" si="6"/>
        <v>0</v>
      </c>
      <c r="I27" s="511"/>
      <c r="J27" s="511"/>
      <c r="K27" s="511"/>
      <c r="L27" s="511"/>
      <c r="M27" s="511"/>
      <c r="N27" s="511"/>
      <c r="O27" s="534"/>
      <c r="P27" s="535"/>
    </row>
    <row r="28" spans="1:16" ht="27" customHeight="1">
      <c r="B28" s="536">
        <v>1210</v>
      </c>
      <c r="C28" s="540" t="s">
        <v>627</v>
      </c>
      <c r="D28" s="538">
        <f>SUM(D29)</f>
        <v>0</v>
      </c>
      <c r="E28" s="538">
        <f t="shared" ref="E28:H28" si="7">SUM(E29)</f>
        <v>0</v>
      </c>
      <c r="F28" s="538">
        <f t="shared" si="7"/>
        <v>0</v>
      </c>
      <c r="G28" s="538">
        <f t="shared" si="7"/>
        <v>0</v>
      </c>
      <c r="H28" s="1283">
        <f t="shared" si="7"/>
        <v>0</v>
      </c>
      <c r="I28" s="511"/>
      <c r="J28" s="511"/>
      <c r="K28" s="511"/>
      <c r="L28" s="511"/>
      <c r="M28" s="511"/>
      <c r="N28" s="511"/>
      <c r="O28" s="534"/>
      <c r="P28" s="535"/>
    </row>
    <row r="29" spans="1:16" ht="27" customHeight="1">
      <c r="A29" s="549"/>
      <c r="B29" s="541">
        <v>1211</v>
      </c>
      <c r="C29" s="542" t="s">
        <v>628</v>
      </c>
      <c r="D29" s="543"/>
      <c r="E29" s="543"/>
      <c r="F29" s="543"/>
      <c r="G29" s="543"/>
      <c r="H29" s="1284"/>
      <c r="I29" s="511"/>
      <c r="J29" s="511"/>
      <c r="K29" s="511"/>
      <c r="L29" s="511"/>
      <c r="M29" s="511"/>
      <c r="N29" s="511"/>
      <c r="O29" s="534"/>
      <c r="P29" s="535"/>
    </row>
    <row r="30" spans="1:16" ht="27" customHeight="1">
      <c r="B30" s="536">
        <v>1220</v>
      </c>
      <c r="C30" s="540" t="s">
        <v>629</v>
      </c>
      <c r="D30" s="538">
        <f>SUM(D31:D33)</f>
        <v>0</v>
      </c>
      <c r="E30" s="538">
        <f t="shared" ref="E30:H30" si="8">SUM(E31:E33)</f>
        <v>0</v>
      </c>
      <c r="F30" s="538">
        <f t="shared" si="8"/>
        <v>0</v>
      </c>
      <c r="G30" s="538">
        <f t="shared" si="8"/>
        <v>0</v>
      </c>
      <c r="H30" s="1283">
        <f t="shared" si="8"/>
        <v>0</v>
      </c>
      <c r="I30" s="511"/>
      <c r="J30" s="511"/>
      <c r="K30" s="511"/>
      <c r="L30" s="511"/>
      <c r="M30" s="511"/>
      <c r="N30" s="511"/>
      <c r="O30" s="534"/>
      <c r="P30" s="535"/>
    </row>
    <row r="31" spans="1:16" ht="27" customHeight="1">
      <c r="B31" s="541">
        <v>1221</v>
      </c>
      <c r="C31" s="542" t="s">
        <v>630</v>
      </c>
      <c r="D31" s="543"/>
      <c r="E31" s="543"/>
      <c r="F31" s="543"/>
      <c r="G31" s="543"/>
      <c r="H31" s="1284"/>
      <c r="I31" s="511"/>
      <c r="J31" s="511"/>
      <c r="K31" s="511"/>
      <c r="L31" s="511"/>
      <c r="M31" s="511"/>
      <c r="N31" s="511"/>
      <c r="O31" s="534"/>
      <c r="P31" s="535"/>
    </row>
    <row r="32" spans="1:16" ht="27" customHeight="1">
      <c r="B32" s="541">
        <v>1222</v>
      </c>
      <c r="C32" s="542" t="s">
        <v>631</v>
      </c>
      <c r="D32" s="543"/>
      <c r="E32" s="543"/>
      <c r="F32" s="543"/>
      <c r="G32" s="543"/>
      <c r="H32" s="1284"/>
      <c r="I32" s="511"/>
      <c r="J32" s="511"/>
      <c r="K32" s="511"/>
      <c r="L32" s="511"/>
      <c r="M32" s="511"/>
      <c r="N32" s="511"/>
      <c r="O32" s="534"/>
      <c r="P32" s="535"/>
    </row>
    <row r="33" spans="1:16" ht="27" customHeight="1">
      <c r="A33" s="512" t="s">
        <v>632</v>
      </c>
      <c r="B33" s="541">
        <v>1223</v>
      </c>
      <c r="C33" s="542" t="s">
        <v>633</v>
      </c>
      <c r="D33" s="543"/>
      <c r="E33" s="543"/>
      <c r="F33" s="543"/>
      <c r="G33" s="543"/>
      <c r="H33" s="1284"/>
      <c r="I33" s="511"/>
      <c r="J33" s="511"/>
      <c r="K33" s="511"/>
      <c r="L33" s="511"/>
      <c r="M33" s="511"/>
      <c r="N33" s="511"/>
      <c r="O33" s="534"/>
      <c r="P33" s="535"/>
    </row>
    <row r="34" spans="1:16" ht="27" customHeight="1">
      <c r="B34" s="536">
        <v>1230</v>
      </c>
      <c r="C34" s="540" t="s">
        <v>634</v>
      </c>
      <c r="D34" s="538">
        <f>SUM(D35)</f>
        <v>0</v>
      </c>
      <c r="E34" s="538">
        <f t="shared" ref="E34:H34" si="9">SUM(E35)</f>
        <v>0</v>
      </c>
      <c r="F34" s="538">
        <f t="shared" si="9"/>
        <v>0</v>
      </c>
      <c r="G34" s="538">
        <f t="shared" si="9"/>
        <v>0</v>
      </c>
      <c r="H34" s="1283">
        <f t="shared" si="9"/>
        <v>0</v>
      </c>
      <c r="I34" s="511"/>
      <c r="J34" s="511"/>
      <c r="K34" s="511"/>
      <c r="L34" s="511"/>
      <c r="M34" s="511"/>
      <c r="N34" s="511"/>
      <c r="O34" s="534"/>
      <c r="P34" s="535"/>
    </row>
    <row r="35" spans="1:16" ht="27" customHeight="1">
      <c r="B35" s="541">
        <v>1231</v>
      </c>
      <c r="C35" s="542" t="s">
        <v>635</v>
      </c>
      <c r="D35" s="543"/>
      <c r="E35" s="543"/>
      <c r="F35" s="543"/>
      <c r="G35" s="543"/>
      <c r="H35" s="1284"/>
      <c r="I35" s="511"/>
      <c r="J35" s="511"/>
      <c r="K35" s="511"/>
      <c r="L35" s="511"/>
      <c r="M35" s="511"/>
      <c r="N35" s="511"/>
      <c r="O35" s="534"/>
      <c r="P35" s="535"/>
    </row>
    <row r="36" spans="1:16" ht="27" customHeight="1">
      <c r="B36" s="536">
        <v>1240</v>
      </c>
      <c r="C36" s="540" t="s">
        <v>636</v>
      </c>
      <c r="D36" s="538">
        <f>SUM(D37)</f>
        <v>0</v>
      </c>
      <c r="E36" s="538">
        <f t="shared" ref="E36:H36" si="10">SUM(E37)</f>
        <v>0</v>
      </c>
      <c r="F36" s="538">
        <f t="shared" si="10"/>
        <v>0</v>
      </c>
      <c r="G36" s="538">
        <f t="shared" si="10"/>
        <v>0</v>
      </c>
      <c r="H36" s="1283">
        <f t="shared" si="10"/>
        <v>0</v>
      </c>
      <c r="I36" s="511"/>
      <c r="J36" s="511"/>
      <c r="K36" s="511"/>
      <c r="L36" s="511"/>
      <c r="M36" s="511"/>
      <c r="N36" s="511"/>
      <c r="O36" s="534"/>
      <c r="P36" s="535"/>
    </row>
    <row r="37" spans="1:16" ht="27" customHeight="1">
      <c r="B37" s="541">
        <v>1241</v>
      </c>
      <c r="C37" s="542" t="s">
        <v>637</v>
      </c>
      <c r="D37" s="543"/>
      <c r="E37" s="543"/>
      <c r="F37" s="543"/>
      <c r="G37" s="543"/>
      <c r="H37" s="1284"/>
      <c r="I37" s="511"/>
      <c r="J37" s="511"/>
      <c r="K37" s="511"/>
      <c r="L37" s="511"/>
      <c r="M37" s="511"/>
      <c r="N37" s="511"/>
      <c r="O37" s="534"/>
      <c r="P37" s="535"/>
    </row>
    <row r="38" spans="1:16" ht="27" customHeight="1">
      <c r="B38" s="536">
        <v>1300</v>
      </c>
      <c r="C38" s="548" t="s">
        <v>638</v>
      </c>
      <c r="D38" s="538">
        <f>+D39+D43+D49+D51+D61+D63+D65+D67</f>
        <v>0</v>
      </c>
      <c r="E38" s="538">
        <f t="shared" ref="E38:H38" si="11">+E39+E43+E49+E51+E61+E63+E65+E67</f>
        <v>0</v>
      </c>
      <c r="F38" s="538">
        <f t="shared" si="11"/>
        <v>0</v>
      </c>
      <c r="G38" s="538">
        <f t="shared" si="11"/>
        <v>0</v>
      </c>
      <c r="H38" s="1283">
        <f t="shared" si="11"/>
        <v>0</v>
      </c>
      <c r="I38" s="511"/>
      <c r="J38" s="511"/>
      <c r="K38" s="511"/>
      <c r="L38" s="511"/>
      <c r="M38" s="511"/>
      <c r="N38" s="511"/>
      <c r="O38" s="534"/>
      <c r="P38" s="535"/>
    </row>
    <row r="39" spans="1:16" ht="27" customHeight="1">
      <c r="B39" s="536">
        <v>1310</v>
      </c>
      <c r="C39" s="540" t="s">
        <v>639</v>
      </c>
      <c r="D39" s="538">
        <f>SUM(D40:D42)</f>
        <v>0</v>
      </c>
      <c r="E39" s="538">
        <f t="shared" ref="E39:H39" si="12">SUM(E40:E42)</f>
        <v>0</v>
      </c>
      <c r="F39" s="538">
        <f t="shared" si="12"/>
        <v>0</v>
      </c>
      <c r="G39" s="538">
        <f t="shared" si="12"/>
        <v>0</v>
      </c>
      <c r="H39" s="1283">
        <f t="shared" si="12"/>
        <v>0</v>
      </c>
      <c r="I39" s="511"/>
      <c r="J39" s="511"/>
      <c r="K39" s="511"/>
      <c r="L39" s="511"/>
      <c r="M39" s="511"/>
      <c r="N39" s="511"/>
      <c r="O39" s="534"/>
      <c r="P39" s="535"/>
    </row>
    <row r="40" spans="1:16" ht="27" customHeight="1">
      <c r="B40" s="541">
        <v>1311</v>
      </c>
      <c r="C40" s="542" t="s">
        <v>640</v>
      </c>
      <c r="D40" s="543"/>
      <c r="E40" s="543"/>
      <c r="F40" s="543"/>
      <c r="G40" s="543"/>
      <c r="H40" s="1284"/>
      <c r="I40" s="511"/>
      <c r="J40" s="511"/>
      <c r="K40" s="511"/>
      <c r="L40" s="511"/>
      <c r="M40" s="511"/>
      <c r="N40" s="511"/>
      <c r="O40" s="534"/>
      <c r="P40" s="535"/>
    </row>
    <row r="41" spans="1:16" ht="27" customHeight="1">
      <c r="B41" s="541">
        <v>1312</v>
      </c>
      <c r="C41" s="542" t="s">
        <v>641</v>
      </c>
      <c r="D41" s="543"/>
      <c r="E41" s="543"/>
      <c r="F41" s="543"/>
      <c r="G41" s="543"/>
      <c r="H41" s="1284"/>
      <c r="I41" s="511"/>
      <c r="J41" s="511"/>
      <c r="K41" s="511"/>
      <c r="L41" s="511"/>
      <c r="M41" s="511"/>
      <c r="N41" s="511"/>
      <c r="O41" s="534"/>
      <c r="P41" s="535"/>
    </row>
    <row r="42" spans="1:16" ht="27" customHeight="1">
      <c r="B42" s="541">
        <v>1313</v>
      </c>
      <c r="C42" s="542" t="s">
        <v>642</v>
      </c>
      <c r="D42" s="543"/>
      <c r="E42" s="543"/>
      <c r="F42" s="543"/>
      <c r="G42" s="543"/>
      <c r="H42" s="1284"/>
      <c r="I42" s="511"/>
      <c r="J42" s="511"/>
      <c r="K42" s="511"/>
      <c r="L42" s="511"/>
      <c r="M42" s="511"/>
      <c r="N42" s="511"/>
      <c r="O42" s="534"/>
      <c r="P42" s="535"/>
    </row>
    <row r="43" spans="1:16" ht="27" customHeight="1">
      <c r="A43" s="549"/>
      <c r="B43" s="536">
        <v>1320</v>
      </c>
      <c r="C43" s="540" t="s">
        <v>643</v>
      </c>
      <c r="D43" s="538">
        <f>SUM(D44:D48)</f>
        <v>0</v>
      </c>
      <c r="E43" s="538">
        <f t="shared" ref="E43:H43" si="13">SUM(E44:E48)</f>
        <v>0</v>
      </c>
      <c r="F43" s="538">
        <f t="shared" si="13"/>
        <v>0</v>
      </c>
      <c r="G43" s="538">
        <f t="shared" si="13"/>
        <v>0</v>
      </c>
      <c r="H43" s="1283">
        <f t="shared" si="13"/>
        <v>0</v>
      </c>
      <c r="I43" s="511"/>
      <c r="J43" s="511"/>
      <c r="K43" s="511"/>
      <c r="L43" s="511"/>
      <c r="M43" s="511"/>
      <c r="N43" s="511"/>
      <c r="O43" s="534"/>
      <c r="P43" s="535"/>
    </row>
    <row r="44" spans="1:16" ht="27" customHeight="1">
      <c r="B44" s="541">
        <v>1321</v>
      </c>
      <c r="C44" s="542" t="s">
        <v>644</v>
      </c>
      <c r="D44" s="543"/>
      <c r="E44" s="543"/>
      <c r="F44" s="543"/>
      <c r="G44" s="543"/>
      <c r="H44" s="1284"/>
      <c r="I44" s="511"/>
      <c r="J44" s="511"/>
      <c r="K44" s="511"/>
      <c r="L44" s="511"/>
      <c r="M44" s="511"/>
      <c r="N44" s="511"/>
      <c r="O44" s="534"/>
      <c r="P44" s="535"/>
    </row>
    <row r="45" spans="1:16" ht="27" customHeight="1">
      <c r="B45" s="541">
        <v>1322</v>
      </c>
      <c r="C45" s="542" t="s">
        <v>645</v>
      </c>
      <c r="D45" s="543"/>
      <c r="E45" s="543"/>
      <c r="F45" s="543"/>
      <c r="G45" s="543"/>
      <c r="H45" s="1284"/>
      <c r="I45" s="511"/>
      <c r="J45" s="511"/>
      <c r="K45" s="511"/>
      <c r="L45" s="511"/>
      <c r="M45" s="511"/>
      <c r="N45" s="511"/>
      <c r="O45" s="534"/>
      <c r="P45" s="535"/>
    </row>
    <row r="46" spans="1:16" ht="27" customHeight="1">
      <c r="B46" s="541">
        <v>1323</v>
      </c>
      <c r="C46" s="542" t="s">
        <v>646</v>
      </c>
      <c r="D46" s="543"/>
      <c r="E46" s="543"/>
      <c r="F46" s="543"/>
      <c r="G46" s="543"/>
      <c r="H46" s="1284"/>
      <c r="I46" s="511"/>
      <c r="J46" s="511"/>
      <c r="K46" s="511"/>
      <c r="L46" s="511"/>
      <c r="M46" s="511"/>
      <c r="N46" s="511"/>
      <c r="O46" s="534"/>
      <c r="P46" s="535"/>
    </row>
    <row r="47" spans="1:16" ht="27" customHeight="1">
      <c r="B47" s="541">
        <v>1324</v>
      </c>
      <c r="C47" s="542" t="s">
        <v>647</v>
      </c>
      <c r="D47" s="543"/>
      <c r="E47" s="543"/>
      <c r="F47" s="543"/>
      <c r="G47" s="543"/>
      <c r="H47" s="1284"/>
      <c r="I47" s="511"/>
      <c r="J47" s="511"/>
      <c r="K47" s="511"/>
      <c r="L47" s="511"/>
      <c r="M47" s="511"/>
      <c r="N47" s="511"/>
      <c r="O47" s="534"/>
      <c r="P47" s="535"/>
    </row>
    <row r="48" spans="1:16" ht="27" customHeight="1">
      <c r="B48" s="541">
        <v>1325</v>
      </c>
      <c r="C48" s="542" t="s">
        <v>648</v>
      </c>
      <c r="D48" s="543"/>
      <c r="E48" s="543"/>
      <c r="F48" s="543"/>
      <c r="G48" s="543"/>
      <c r="H48" s="1284"/>
      <c r="I48" s="511"/>
      <c r="J48" s="511"/>
      <c r="K48" s="511"/>
      <c r="L48" s="511"/>
      <c r="M48" s="511"/>
      <c r="N48" s="511"/>
      <c r="O48" s="534"/>
      <c r="P48" s="535"/>
    </row>
    <row r="49" spans="2:16" ht="27" customHeight="1">
      <c r="B49" s="536">
        <v>1330</v>
      </c>
      <c r="C49" s="540" t="s">
        <v>649</v>
      </c>
      <c r="D49" s="538">
        <f>SUM(D50)</f>
        <v>0</v>
      </c>
      <c r="E49" s="538">
        <f t="shared" ref="E49:H49" si="14">SUM(E50)</f>
        <v>0</v>
      </c>
      <c r="F49" s="538">
        <f t="shared" si="14"/>
        <v>0</v>
      </c>
      <c r="G49" s="538">
        <f t="shared" si="14"/>
        <v>0</v>
      </c>
      <c r="H49" s="1283">
        <f t="shared" si="14"/>
        <v>0</v>
      </c>
      <c r="I49" s="511"/>
      <c r="J49" s="511"/>
      <c r="K49" s="511"/>
      <c r="L49" s="511"/>
      <c r="M49" s="511"/>
      <c r="N49" s="511"/>
      <c r="O49" s="534"/>
      <c r="P49" s="535"/>
    </row>
    <row r="50" spans="2:16" ht="27" customHeight="1">
      <c r="B50" s="541">
        <v>1331</v>
      </c>
      <c r="C50" s="542" t="s">
        <v>650</v>
      </c>
      <c r="D50" s="543"/>
      <c r="E50" s="543"/>
      <c r="F50" s="543"/>
      <c r="G50" s="543"/>
      <c r="H50" s="1284"/>
      <c r="I50" s="511"/>
      <c r="J50" s="511"/>
      <c r="K50" s="511"/>
      <c r="L50" s="511"/>
      <c r="M50" s="511"/>
      <c r="N50" s="511"/>
      <c r="O50" s="534"/>
      <c r="P50" s="535"/>
    </row>
    <row r="51" spans="2:16" ht="27" customHeight="1">
      <c r="B51" s="536">
        <v>1340</v>
      </c>
      <c r="C51" s="540" t="s">
        <v>651</v>
      </c>
      <c r="D51" s="538">
        <f>SUM(D52:D60)</f>
        <v>0</v>
      </c>
      <c r="E51" s="538">
        <f t="shared" ref="E51:H51" si="15">SUM(E52:E60)</f>
        <v>0</v>
      </c>
      <c r="F51" s="538">
        <f t="shared" si="15"/>
        <v>0</v>
      </c>
      <c r="G51" s="538">
        <f t="shared" si="15"/>
        <v>0</v>
      </c>
      <c r="H51" s="1283">
        <f t="shared" si="15"/>
        <v>0</v>
      </c>
      <c r="I51" s="511"/>
      <c r="J51" s="511"/>
      <c r="K51" s="511"/>
      <c r="L51" s="511"/>
      <c r="M51" s="511"/>
      <c r="N51" s="511"/>
      <c r="O51" s="534"/>
      <c r="P51" s="535"/>
    </row>
    <row r="52" spans="2:16" ht="27" customHeight="1">
      <c r="B52" s="541">
        <v>1341</v>
      </c>
      <c r="C52" s="542" t="s">
        <v>652</v>
      </c>
      <c r="D52" s="543"/>
      <c r="E52" s="543"/>
      <c r="F52" s="543"/>
      <c r="G52" s="543"/>
      <c r="H52" s="1284"/>
      <c r="I52" s="511"/>
      <c r="J52" s="511"/>
      <c r="K52" s="511"/>
      <c r="L52" s="511"/>
      <c r="M52" s="511"/>
      <c r="N52" s="511"/>
      <c r="O52" s="534"/>
      <c r="P52" s="535"/>
    </row>
    <row r="53" spans="2:16" ht="27" customHeight="1">
      <c r="B53" s="541">
        <v>1342</v>
      </c>
      <c r="C53" s="542" t="s">
        <v>653</v>
      </c>
      <c r="D53" s="543"/>
      <c r="E53" s="543"/>
      <c r="F53" s="543"/>
      <c r="G53" s="543"/>
      <c r="H53" s="1284"/>
      <c r="I53" s="511"/>
      <c r="J53" s="511"/>
      <c r="K53" s="511"/>
      <c r="L53" s="511"/>
      <c r="M53" s="511"/>
      <c r="N53" s="511"/>
      <c r="O53" s="534"/>
      <c r="P53" s="535"/>
    </row>
    <row r="54" spans="2:16" ht="27" customHeight="1">
      <c r="B54" s="541">
        <v>1343</v>
      </c>
      <c r="C54" s="542" t="s">
        <v>654</v>
      </c>
      <c r="D54" s="543"/>
      <c r="E54" s="543"/>
      <c r="F54" s="543"/>
      <c r="G54" s="543"/>
      <c r="H54" s="1284"/>
      <c r="I54" s="511"/>
      <c r="J54" s="511"/>
      <c r="K54" s="511"/>
      <c r="L54" s="511"/>
      <c r="M54" s="511"/>
      <c r="N54" s="511"/>
      <c r="O54" s="534"/>
      <c r="P54" s="535"/>
    </row>
    <row r="55" spans="2:16" ht="27" customHeight="1">
      <c r="B55" s="541">
        <v>1344</v>
      </c>
      <c r="C55" s="542" t="s">
        <v>655</v>
      </c>
      <c r="D55" s="543"/>
      <c r="E55" s="543"/>
      <c r="F55" s="543"/>
      <c r="G55" s="543"/>
      <c r="H55" s="1284"/>
      <c r="I55" s="511"/>
      <c r="J55" s="511"/>
      <c r="K55" s="511"/>
      <c r="L55" s="511"/>
      <c r="M55" s="511"/>
      <c r="N55" s="511"/>
      <c r="O55" s="534"/>
      <c r="P55" s="535"/>
    </row>
    <row r="56" spans="2:16" ht="27" customHeight="1">
      <c r="B56" s="541">
        <v>1345</v>
      </c>
      <c r="C56" s="542" t="s">
        <v>656</v>
      </c>
      <c r="D56" s="543"/>
      <c r="E56" s="543"/>
      <c r="F56" s="543"/>
      <c r="G56" s="543"/>
      <c r="H56" s="1284"/>
      <c r="I56" s="511"/>
      <c r="J56" s="511"/>
      <c r="K56" s="511"/>
      <c r="L56" s="511"/>
      <c r="M56" s="511"/>
      <c r="N56" s="511"/>
      <c r="O56" s="534"/>
      <c r="P56" s="535"/>
    </row>
    <row r="57" spans="2:16" ht="27" customHeight="1">
      <c r="B57" s="541">
        <v>1346</v>
      </c>
      <c r="C57" s="542" t="s">
        <v>657</v>
      </c>
      <c r="D57" s="543"/>
      <c r="E57" s="543"/>
      <c r="F57" s="543"/>
      <c r="G57" s="543"/>
      <c r="H57" s="1284"/>
      <c r="I57" s="511"/>
      <c r="J57" s="511"/>
      <c r="K57" s="511"/>
      <c r="L57" s="511"/>
      <c r="M57" s="511"/>
      <c r="N57" s="511"/>
      <c r="O57" s="534"/>
      <c r="P57" s="535"/>
    </row>
    <row r="58" spans="2:16" ht="27" customHeight="1">
      <c r="B58" s="541">
        <v>1347</v>
      </c>
      <c r="C58" s="542" t="s">
        <v>658</v>
      </c>
      <c r="D58" s="543"/>
      <c r="E58" s="543"/>
      <c r="F58" s="543"/>
      <c r="G58" s="543"/>
      <c r="H58" s="1284"/>
      <c r="I58" s="511"/>
      <c r="J58" s="511"/>
      <c r="K58" s="511"/>
      <c r="L58" s="511"/>
      <c r="M58" s="511"/>
      <c r="N58" s="511"/>
      <c r="O58" s="534"/>
      <c r="P58" s="535"/>
    </row>
    <row r="59" spans="2:16" ht="27" customHeight="1">
      <c r="B59" s="541">
        <v>1348</v>
      </c>
      <c r="C59" s="542" t="s">
        <v>659</v>
      </c>
      <c r="D59" s="543"/>
      <c r="E59" s="543"/>
      <c r="F59" s="543"/>
      <c r="G59" s="543"/>
      <c r="H59" s="1284"/>
      <c r="I59" s="511"/>
      <c r="J59" s="511"/>
      <c r="K59" s="511"/>
      <c r="L59" s="511"/>
      <c r="M59" s="511"/>
      <c r="N59" s="511"/>
      <c r="O59" s="534"/>
      <c r="P59" s="535"/>
    </row>
    <row r="60" spans="2:16" ht="27" customHeight="1">
      <c r="B60" s="541">
        <v>1349</v>
      </c>
      <c r="C60" s="542" t="s">
        <v>660</v>
      </c>
      <c r="D60" s="543"/>
      <c r="E60" s="543"/>
      <c r="F60" s="543"/>
      <c r="G60" s="543"/>
      <c r="H60" s="1284"/>
      <c r="I60" s="511"/>
      <c r="J60" s="511"/>
      <c r="K60" s="511"/>
      <c r="L60" s="511"/>
      <c r="M60" s="511"/>
      <c r="N60" s="511"/>
      <c r="O60" s="534"/>
      <c r="P60" s="535"/>
    </row>
    <row r="61" spans="2:16" ht="27" customHeight="1">
      <c r="B61" s="536">
        <v>1350</v>
      </c>
      <c r="C61" s="540" t="s">
        <v>661</v>
      </c>
      <c r="D61" s="538">
        <f>D62</f>
        <v>0</v>
      </c>
      <c r="E61" s="538">
        <f t="shared" ref="E61:H61" si="16">E62</f>
        <v>0</v>
      </c>
      <c r="F61" s="538">
        <f t="shared" si="16"/>
        <v>0</v>
      </c>
      <c r="G61" s="538">
        <f t="shared" si="16"/>
        <v>0</v>
      </c>
      <c r="H61" s="1283">
        <f t="shared" si="16"/>
        <v>0</v>
      </c>
      <c r="I61" s="511"/>
      <c r="J61" s="511"/>
      <c r="K61" s="511"/>
      <c r="L61" s="511"/>
      <c r="M61" s="511"/>
      <c r="N61" s="511"/>
      <c r="O61" s="534"/>
      <c r="P61" s="535"/>
    </row>
    <row r="62" spans="2:16" ht="27" customHeight="1">
      <c r="B62" s="541">
        <v>1351</v>
      </c>
      <c r="C62" s="542" t="s">
        <v>661</v>
      </c>
      <c r="D62" s="543"/>
      <c r="E62" s="543"/>
      <c r="F62" s="543"/>
      <c r="G62" s="543"/>
      <c r="H62" s="1284"/>
      <c r="I62" s="511"/>
      <c r="J62" s="511"/>
      <c r="K62" s="511"/>
      <c r="L62" s="511"/>
      <c r="M62" s="511"/>
      <c r="N62" s="511"/>
      <c r="O62" s="534"/>
      <c r="P62" s="535"/>
    </row>
    <row r="63" spans="2:16" ht="27" customHeight="1">
      <c r="B63" s="536">
        <v>1360</v>
      </c>
      <c r="C63" s="540" t="s">
        <v>662</v>
      </c>
      <c r="D63" s="538">
        <f>D64</f>
        <v>0</v>
      </c>
      <c r="E63" s="538">
        <f t="shared" ref="E63:H63" si="17">E64</f>
        <v>0</v>
      </c>
      <c r="F63" s="538">
        <f t="shared" si="17"/>
        <v>0</v>
      </c>
      <c r="G63" s="538">
        <f t="shared" si="17"/>
        <v>0</v>
      </c>
      <c r="H63" s="1283">
        <f t="shared" si="17"/>
        <v>0</v>
      </c>
      <c r="I63" s="511"/>
      <c r="J63" s="511"/>
      <c r="K63" s="511"/>
      <c r="L63" s="511"/>
      <c r="M63" s="511"/>
      <c r="N63" s="511"/>
      <c r="O63" s="534"/>
      <c r="P63" s="535"/>
    </row>
    <row r="64" spans="2:16" ht="27" customHeight="1">
      <c r="B64" s="541">
        <v>1361</v>
      </c>
      <c r="C64" s="1317" t="s">
        <v>662</v>
      </c>
      <c r="D64" s="543"/>
      <c r="E64" s="543"/>
      <c r="F64" s="543"/>
      <c r="G64" s="543"/>
      <c r="H64" s="1284"/>
      <c r="I64" s="511"/>
      <c r="J64" s="511"/>
      <c r="K64" s="511"/>
      <c r="L64" s="511"/>
      <c r="M64" s="511"/>
      <c r="N64" s="511"/>
      <c r="O64" s="534"/>
      <c r="P64" s="535"/>
    </row>
    <row r="65" spans="2:16" ht="27" customHeight="1">
      <c r="B65" s="536">
        <v>1370</v>
      </c>
      <c r="C65" s="540" t="s">
        <v>663</v>
      </c>
      <c r="D65" s="538">
        <f>D66</f>
        <v>0</v>
      </c>
      <c r="E65" s="538">
        <f t="shared" ref="E65:H65" si="18">E66</f>
        <v>0</v>
      </c>
      <c r="F65" s="538">
        <f t="shared" si="18"/>
        <v>0</v>
      </c>
      <c r="G65" s="538">
        <f t="shared" si="18"/>
        <v>0</v>
      </c>
      <c r="H65" s="1283">
        <f t="shared" si="18"/>
        <v>0</v>
      </c>
      <c r="I65" s="511"/>
      <c r="J65" s="511"/>
      <c r="K65" s="511"/>
      <c r="L65" s="511"/>
      <c r="M65" s="511"/>
      <c r="N65" s="511"/>
      <c r="O65" s="534"/>
      <c r="P65" s="535"/>
    </row>
    <row r="66" spans="2:16" ht="27" customHeight="1">
      <c r="B66" s="541">
        <v>1371</v>
      </c>
      <c r="C66" s="542" t="s">
        <v>663</v>
      </c>
      <c r="D66" s="543"/>
      <c r="E66" s="543"/>
      <c r="F66" s="543"/>
      <c r="G66" s="543"/>
      <c r="H66" s="1284"/>
      <c r="I66" s="511"/>
      <c r="J66" s="511"/>
      <c r="K66" s="511"/>
      <c r="L66" s="511"/>
      <c r="M66" s="511"/>
      <c r="N66" s="511"/>
      <c r="O66" s="534"/>
      <c r="P66" s="535"/>
    </row>
    <row r="67" spans="2:16" ht="27" customHeight="1">
      <c r="B67" s="536">
        <v>1380</v>
      </c>
      <c r="C67" s="540" t="s">
        <v>664</v>
      </c>
      <c r="D67" s="538">
        <f>D68</f>
        <v>0</v>
      </c>
      <c r="E67" s="538">
        <f t="shared" ref="E67:H67" si="19">E68</f>
        <v>0</v>
      </c>
      <c r="F67" s="538">
        <f t="shared" si="19"/>
        <v>0</v>
      </c>
      <c r="G67" s="538">
        <f t="shared" si="19"/>
        <v>0</v>
      </c>
      <c r="H67" s="1283">
        <f t="shared" si="19"/>
        <v>0</v>
      </c>
      <c r="I67" s="511"/>
      <c r="J67" s="511"/>
      <c r="K67" s="511"/>
      <c r="L67" s="511"/>
      <c r="M67" s="511"/>
      <c r="N67" s="511"/>
      <c r="O67" s="534"/>
      <c r="P67" s="535"/>
    </row>
    <row r="68" spans="2:16" ht="27" customHeight="1">
      <c r="B68" s="541">
        <v>1381</v>
      </c>
      <c r="C68" s="542" t="s">
        <v>664</v>
      </c>
      <c r="D68" s="543"/>
      <c r="E68" s="543"/>
      <c r="F68" s="543"/>
      <c r="G68" s="543"/>
      <c r="H68" s="1284"/>
      <c r="I68" s="511"/>
      <c r="J68" s="511"/>
      <c r="K68" s="511"/>
      <c r="L68" s="511"/>
      <c r="M68" s="511"/>
      <c r="N68" s="511"/>
      <c r="O68" s="534"/>
      <c r="P68" s="535"/>
    </row>
    <row r="69" spans="2:16" ht="27" customHeight="1">
      <c r="B69" s="536">
        <v>1400</v>
      </c>
      <c r="C69" s="548" t="s">
        <v>665</v>
      </c>
      <c r="D69" s="538">
        <f>D70+D78+D80+D82</f>
        <v>0</v>
      </c>
      <c r="E69" s="538">
        <f t="shared" ref="E69:H69" si="20">E70+E78+E80+E82</f>
        <v>0</v>
      </c>
      <c r="F69" s="538">
        <f t="shared" si="20"/>
        <v>0</v>
      </c>
      <c r="G69" s="538">
        <f t="shared" si="20"/>
        <v>0</v>
      </c>
      <c r="H69" s="1283">
        <f t="shared" si="20"/>
        <v>0</v>
      </c>
      <c r="I69" s="511"/>
      <c r="J69" s="511"/>
      <c r="K69" s="511"/>
      <c r="L69" s="511"/>
      <c r="M69" s="511"/>
      <c r="N69" s="511"/>
      <c r="O69" s="534"/>
      <c r="P69" s="535"/>
    </row>
    <row r="70" spans="2:16" ht="27" customHeight="1">
      <c r="B70" s="536">
        <v>1410</v>
      </c>
      <c r="C70" s="540" t="s">
        <v>666</v>
      </c>
      <c r="D70" s="538">
        <f>SUM(D71:D77)</f>
        <v>0</v>
      </c>
      <c r="E70" s="538">
        <f t="shared" ref="E70:H70" si="21">SUM(E71:E77)</f>
        <v>0</v>
      </c>
      <c r="F70" s="538">
        <f t="shared" si="21"/>
        <v>0</v>
      </c>
      <c r="G70" s="538">
        <f t="shared" si="21"/>
        <v>0</v>
      </c>
      <c r="H70" s="1283">
        <f t="shared" si="21"/>
        <v>0</v>
      </c>
      <c r="I70" s="511"/>
      <c r="J70" s="511"/>
      <c r="K70" s="511"/>
      <c r="L70" s="511"/>
      <c r="M70" s="511"/>
      <c r="N70" s="511"/>
      <c r="O70" s="534"/>
      <c r="P70" s="535"/>
    </row>
    <row r="71" spans="2:16" ht="27" customHeight="1">
      <c r="B71" s="541">
        <v>1411</v>
      </c>
      <c r="C71" s="542" t="s">
        <v>667</v>
      </c>
      <c r="D71" s="1301"/>
      <c r="E71" s="543"/>
      <c r="F71" s="543"/>
      <c r="G71" s="543"/>
      <c r="H71" s="1284"/>
      <c r="I71" s="511"/>
      <c r="J71" s="511"/>
      <c r="K71" s="511"/>
      <c r="L71" s="511"/>
      <c r="M71" s="511"/>
      <c r="N71" s="511"/>
      <c r="O71" s="534"/>
      <c r="P71" s="535"/>
    </row>
    <row r="72" spans="2:16" ht="27" customHeight="1">
      <c r="B72" s="541">
        <v>1412</v>
      </c>
      <c r="C72" s="542" t="s">
        <v>668</v>
      </c>
      <c r="D72" s="543"/>
      <c r="E72" s="543"/>
      <c r="F72" s="543"/>
      <c r="G72" s="543"/>
      <c r="H72" s="1284"/>
      <c r="I72" s="511"/>
      <c r="J72" s="511"/>
      <c r="K72" s="511"/>
      <c r="L72" s="511"/>
      <c r="M72" s="511"/>
      <c r="N72" s="511"/>
      <c r="O72" s="534"/>
      <c r="P72" s="535"/>
    </row>
    <row r="73" spans="2:16" ht="27" customHeight="1">
      <c r="B73" s="541">
        <v>1413</v>
      </c>
      <c r="C73" s="542" t="s">
        <v>669</v>
      </c>
      <c r="D73" s="543"/>
      <c r="E73" s="543"/>
      <c r="F73" s="543"/>
      <c r="G73" s="543"/>
      <c r="H73" s="1284"/>
      <c r="I73" s="511"/>
      <c r="J73" s="511"/>
      <c r="K73" s="511"/>
      <c r="L73" s="511"/>
      <c r="M73" s="511"/>
      <c r="N73" s="511"/>
      <c r="O73" s="534"/>
      <c r="P73" s="535"/>
    </row>
    <row r="74" spans="2:16" ht="27" customHeight="1">
      <c r="B74" s="541">
        <v>1414</v>
      </c>
      <c r="C74" s="542" t="s">
        <v>670</v>
      </c>
      <c r="D74" s="543"/>
      <c r="E74" s="543"/>
      <c r="F74" s="543"/>
      <c r="G74" s="543"/>
      <c r="H74" s="1284"/>
      <c r="I74" s="511"/>
      <c r="J74" s="511"/>
      <c r="K74" s="511"/>
      <c r="L74" s="511"/>
      <c r="M74" s="511"/>
      <c r="N74" s="511"/>
      <c r="O74" s="534"/>
      <c r="P74" s="535"/>
    </row>
    <row r="75" spans="2:16" ht="27" customHeight="1">
      <c r="B75" s="541">
        <v>1415</v>
      </c>
      <c r="C75" s="542" t="s">
        <v>671</v>
      </c>
      <c r="D75" s="543"/>
      <c r="E75" s="543"/>
      <c r="F75" s="543"/>
      <c r="G75" s="543"/>
      <c r="H75" s="1284"/>
      <c r="I75" s="511"/>
      <c r="J75" s="511"/>
      <c r="K75" s="511"/>
      <c r="L75" s="511"/>
      <c r="M75" s="511"/>
      <c r="N75" s="511"/>
      <c r="O75" s="534"/>
      <c r="P75" s="535"/>
    </row>
    <row r="76" spans="2:16" ht="27" customHeight="1">
      <c r="B76" s="541">
        <v>1416</v>
      </c>
      <c r="C76" s="542" t="s">
        <v>672</v>
      </c>
      <c r="D76" s="543"/>
      <c r="E76" s="543"/>
      <c r="F76" s="543"/>
      <c r="G76" s="543"/>
      <c r="H76" s="1284"/>
      <c r="I76" s="511"/>
      <c r="J76" s="511"/>
      <c r="K76" s="511"/>
      <c r="L76" s="511"/>
      <c r="M76" s="511"/>
      <c r="N76" s="511"/>
      <c r="O76" s="534"/>
      <c r="P76" s="535"/>
    </row>
    <row r="77" spans="2:16" ht="27" customHeight="1">
      <c r="B77" s="541">
        <v>1417</v>
      </c>
      <c r="C77" s="542" t="s">
        <v>1636</v>
      </c>
      <c r="D77" s="543"/>
      <c r="E77" s="543"/>
      <c r="F77" s="543"/>
      <c r="G77" s="543"/>
      <c r="H77" s="1284"/>
      <c r="I77" s="511"/>
      <c r="J77" s="511"/>
      <c r="K77" s="511"/>
      <c r="L77" s="511"/>
      <c r="M77" s="511"/>
      <c r="N77" s="511"/>
      <c r="O77" s="534"/>
      <c r="P77" s="535"/>
    </row>
    <row r="78" spans="2:16" ht="27" customHeight="1">
      <c r="B78" s="536">
        <v>1420</v>
      </c>
      <c r="C78" s="540" t="s">
        <v>673</v>
      </c>
      <c r="D78" s="538">
        <f>D79</f>
        <v>0</v>
      </c>
      <c r="E78" s="538">
        <f t="shared" ref="E78:H78" si="22">E79</f>
        <v>0</v>
      </c>
      <c r="F78" s="538">
        <f t="shared" si="22"/>
        <v>0</v>
      </c>
      <c r="G78" s="538">
        <f t="shared" si="22"/>
        <v>0</v>
      </c>
      <c r="H78" s="1283">
        <f t="shared" si="22"/>
        <v>0</v>
      </c>
      <c r="I78" s="511"/>
      <c r="J78" s="511"/>
      <c r="K78" s="511"/>
      <c r="L78" s="511"/>
      <c r="M78" s="511"/>
      <c r="N78" s="511"/>
      <c r="O78" s="534"/>
      <c r="P78" s="535"/>
    </row>
    <row r="79" spans="2:16" ht="27" customHeight="1">
      <c r="B79" s="541">
        <v>1421</v>
      </c>
      <c r="C79" s="542" t="s">
        <v>674</v>
      </c>
      <c r="D79" s="543"/>
      <c r="E79" s="543"/>
      <c r="F79" s="543"/>
      <c r="G79" s="543"/>
      <c r="H79" s="1284"/>
      <c r="I79" s="511"/>
      <c r="J79" s="511"/>
      <c r="K79" s="511"/>
      <c r="L79" s="511"/>
      <c r="M79" s="511"/>
      <c r="N79" s="511"/>
      <c r="O79" s="534"/>
      <c r="P79" s="535"/>
    </row>
    <row r="80" spans="2:16" ht="27" customHeight="1">
      <c r="B80" s="536">
        <v>1430</v>
      </c>
      <c r="C80" s="540" t="s">
        <v>675</v>
      </c>
      <c r="D80" s="538">
        <f>D81</f>
        <v>0</v>
      </c>
      <c r="E80" s="538">
        <f t="shared" ref="E80:H80" si="23">E81</f>
        <v>0</v>
      </c>
      <c r="F80" s="538">
        <f t="shared" si="23"/>
        <v>0</v>
      </c>
      <c r="G80" s="538">
        <f t="shared" si="23"/>
        <v>0</v>
      </c>
      <c r="H80" s="1283">
        <f t="shared" si="23"/>
        <v>0</v>
      </c>
      <c r="I80" s="511"/>
      <c r="J80" s="511"/>
      <c r="K80" s="511"/>
      <c r="L80" s="511"/>
      <c r="M80" s="511"/>
      <c r="N80" s="511"/>
      <c r="O80" s="534"/>
      <c r="P80" s="535"/>
    </row>
    <row r="81" spans="2:250" ht="27" customHeight="1">
      <c r="B81" s="541">
        <v>1431</v>
      </c>
      <c r="C81" s="542" t="s">
        <v>676</v>
      </c>
      <c r="D81" s="543"/>
      <c r="E81" s="543"/>
      <c r="F81" s="543"/>
      <c r="G81" s="543"/>
      <c r="H81" s="1284"/>
      <c r="I81" s="511"/>
      <c r="J81" s="511"/>
      <c r="K81" s="511"/>
      <c r="L81" s="511"/>
      <c r="M81" s="511"/>
      <c r="N81" s="511"/>
      <c r="O81" s="534"/>
      <c r="P81" s="535"/>
    </row>
    <row r="82" spans="2:250" ht="27" customHeight="1">
      <c r="B82" s="536">
        <v>1440</v>
      </c>
      <c r="C82" s="540" t="s">
        <v>677</v>
      </c>
      <c r="D82" s="538">
        <f>D83</f>
        <v>0</v>
      </c>
      <c r="E82" s="538">
        <f t="shared" ref="E82:H82" si="24">E83</f>
        <v>0</v>
      </c>
      <c r="F82" s="538">
        <f t="shared" si="24"/>
        <v>0</v>
      </c>
      <c r="G82" s="538">
        <f t="shared" si="24"/>
        <v>0</v>
      </c>
      <c r="H82" s="1283">
        <f t="shared" si="24"/>
        <v>0</v>
      </c>
      <c r="I82" s="511"/>
      <c r="J82" s="511"/>
      <c r="K82" s="511"/>
      <c r="L82" s="511"/>
      <c r="M82" s="511"/>
      <c r="N82" s="511"/>
      <c r="O82" s="534"/>
      <c r="P82" s="535"/>
    </row>
    <row r="83" spans="2:250" ht="27" customHeight="1">
      <c r="B83" s="541">
        <v>1441</v>
      </c>
      <c r="C83" s="542" t="s">
        <v>678</v>
      </c>
      <c r="D83" s="543"/>
      <c r="E83" s="543"/>
      <c r="F83" s="543"/>
      <c r="G83" s="543"/>
      <c r="H83" s="1284"/>
      <c r="I83" s="511"/>
      <c r="J83" s="511"/>
      <c r="K83" s="511"/>
      <c r="L83" s="511"/>
      <c r="M83" s="511"/>
      <c r="N83" s="511"/>
      <c r="O83" s="534"/>
      <c r="P83" s="535"/>
    </row>
    <row r="84" spans="2:250" ht="27" customHeight="1">
      <c r="B84" s="536">
        <v>1500</v>
      </c>
      <c r="C84" s="548" t="s">
        <v>679</v>
      </c>
      <c r="D84" s="538">
        <f>D85+D88+D91+D93+D101+D104</f>
        <v>0</v>
      </c>
      <c r="E84" s="538">
        <f t="shared" ref="E84:H84" si="25">E85+E88+E91+E93+E101+E104</f>
        <v>0</v>
      </c>
      <c r="F84" s="538">
        <f t="shared" si="25"/>
        <v>0</v>
      </c>
      <c r="G84" s="538">
        <f t="shared" si="25"/>
        <v>0</v>
      </c>
      <c r="H84" s="1283">
        <f t="shared" si="25"/>
        <v>0</v>
      </c>
      <c r="I84" s="511"/>
      <c r="J84" s="511"/>
      <c r="K84" s="511"/>
      <c r="L84" s="511"/>
      <c r="M84" s="511"/>
      <c r="N84" s="511"/>
      <c r="O84" s="534"/>
      <c r="P84" s="535"/>
    </row>
    <row r="85" spans="2:250" ht="27" customHeight="1">
      <c r="B85" s="536">
        <v>1510</v>
      </c>
      <c r="C85" s="540" t="s">
        <v>680</v>
      </c>
      <c r="D85" s="538">
        <f>SUM(D86:D87)</f>
        <v>0</v>
      </c>
      <c r="E85" s="538">
        <f t="shared" ref="E85:H85" si="26">SUM(E86:E87)</f>
        <v>0</v>
      </c>
      <c r="F85" s="538">
        <f t="shared" si="26"/>
        <v>0</v>
      </c>
      <c r="G85" s="538">
        <f t="shared" si="26"/>
        <v>0</v>
      </c>
      <c r="H85" s="1283">
        <f t="shared" si="26"/>
        <v>0</v>
      </c>
      <c r="I85" s="511"/>
      <c r="J85" s="511"/>
      <c r="K85" s="511"/>
      <c r="L85" s="511"/>
      <c r="M85" s="511"/>
      <c r="N85" s="511"/>
      <c r="O85" s="534"/>
      <c r="P85" s="535"/>
    </row>
    <row r="86" spans="2:250" ht="27" customHeight="1">
      <c r="B86" s="541">
        <v>1511</v>
      </c>
      <c r="C86" s="542" t="s">
        <v>681</v>
      </c>
      <c r="D86" s="543"/>
      <c r="E86" s="543"/>
      <c r="F86" s="543"/>
      <c r="G86" s="543"/>
      <c r="H86" s="1284"/>
      <c r="I86" s="511"/>
      <c r="J86" s="511"/>
      <c r="K86" s="511"/>
      <c r="L86" s="511"/>
      <c r="M86" s="511"/>
      <c r="N86" s="511"/>
      <c r="O86" s="534"/>
      <c r="P86" s="535"/>
    </row>
    <row r="87" spans="2:250" ht="27" customHeight="1">
      <c r="B87" s="541">
        <v>1512</v>
      </c>
      <c r="C87" s="542" t="s">
        <v>682</v>
      </c>
      <c r="D87" s="543"/>
      <c r="E87" s="543"/>
      <c r="F87" s="543"/>
      <c r="G87" s="543"/>
      <c r="H87" s="1284"/>
      <c r="I87" s="511"/>
      <c r="J87" s="511"/>
      <c r="K87" s="511"/>
      <c r="L87" s="511"/>
      <c r="M87" s="511"/>
      <c r="N87" s="511"/>
      <c r="O87" s="534"/>
      <c r="P87" s="535"/>
    </row>
    <row r="88" spans="2:250" ht="27" customHeight="1">
      <c r="B88" s="536">
        <v>1520</v>
      </c>
      <c r="C88" s="540" t="s">
        <v>495</v>
      </c>
      <c r="D88" s="538">
        <f>SUM(D89:D90)</f>
        <v>0</v>
      </c>
      <c r="E88" s="538">
        <f t="shared" ref="E88:H88" si="27">SUM(E89:E90)</f>
        <v>0</v>
      </c>
      <c r="F88" s="538">
        <f t="shared" si="27"/>
        <v>0</v>
      </c>
      <c r="G88" s="538">
        <f t="shared" si="27"/>
        <v>0</v>
      </c>
      <c r="H88" s="1283">
        <f t="shared" si="27"/>
        <v>0</v>
      </c>
      <c r="I88" s="511"/>
      <c r="J88" s="511"/>
      <c r="K88" s="511"/>
      <c r="L88" s="511"/>
      <c r="M88" s="511"/>
      <c r="N88" s="511"/>
      <c r="O88" s="534"/>
      <c r="P88" s="535"/>
    </row>
    <row r="89" spans="2:250" ht="27" customHeight="1">
      <c r="B89" s="541">
        <v>1521</v>
      </c>
      <c r="C89" s="542" t="s">
        <v>683</v>
      </c>
      <c r="D89" s="543"/>
      <c r="E89" s="543"/>
      <c r="F89" s="543"/>
      <c r="G89" s="543"/>
      <c r="H89" s="1284"/>
      <c r="I89" s="511"/>
      <c r="J89" s="511"/>
      <c r="K89" s="511"/>
      <c r="L89" s="511"/>
      <c r="M89" s="511"/>
      <c r="N89" s="511"/>
      <c r="O89" s="534"/>
      <c r="P89" s="535"/>
    </row>
    <row r="90" spans="2:250" ht="27" customHeight="1">
      <c r="B90" s="541">
        <v>1522</v>
      </c>
      <c r="C90" s="542" t="s">
        <v>684</v>
      </c>
      <c r="D90" s="543"/>
      <c r="E90" s="543"/>
      <c r="F90" s="543"/>
      <c r="G90" s="543"/>
      <c r="H90" s="1284"/>
      <c r="I90" s="550"/>
      <c r="J90" s="550"/>
      <c r="K90" s="550"/>
      <c r="L90" s="550"/>
      <c r="M90" s="550"/>
      <c r="N90" s="550"/>
      <c r="O90" s="550"/>
      <c r="P90" s="535"/>
    </row>
    <row r="91" spans="2:250" ht="27" customHeight="1">
      <c r="B91" s="536">
        <v>1530</v>
      </c>
      <c r="C91" s="540" t="s">
        <v>685</v>
      </c>
      <c r="D91" s="538">
        <f t="shared" ref="D91:H91" si="28">D92</f>
        <v>0</v>
      </c>
      <c r="E91" s="538">
        <f t="shared" si="28"/>
        <v>0</v>
      </c>
      <c r="F91" s="538">
        <f t="shared" si="28"/>
        <v>0</v>
      </c>
      <c r="G91" s="538">
        <f t="shared" si="28"/>
        <v>0</v>
      </c>
      <c r="H91" s="1283">
        <f t="shared" si="28"/>
        <v>0</v>
      </c>
      <c r="I91" s="550"/>
      <c r="J91" s="550"/>
      <c r="K91" s="550"/>
      <c r="L91" s="550"/>
      <c r="M91" s="550"/>
      <c r="N91" s="550"/>
      <c r="O91" s="550"/>
    </row>
    <row r="92" spans="2:250" ht="27" customHeight="1">
      <c r="B92" s="541">
        <v>1531</v>
      </c>
      <c r="C92" s="542" t="s">
        <v>686</v>
      </c>
      <c r="D92" s="543"/>
      <c r="E92" s="543"/>
      <c r="F92" s="543"/>
      <c r="G92" s="543"/>
      <c r="H92" s="1284"/>
      <c r="I92" s="550"/>
      <c r="J92" s="550"/>
      <c r="K92" s="550"/>
      <c r="L92" s="550"/>
      <c r="M92" s="550"/>
      <c r="N92" s="550"/>
      <c r="O92" s="550"/>
    </row>
    <row r="93" spans="2:250" ht="27" customHeight="1">
      <c r="B93" s="536">
        <v>1540</v>
      </c>
      <c r="C93" s="540" t="s">
        <v>687</v>
      </c>
      <c r="D93" s="538">
        <f t="shared" ref="D93" si="29">SUM(D94:D100)</f>
        <v>0</v>
      </c>
      <c r="E93" s="538">
        <f t="shared" ref="E93:H93" si="30">SUM(E94:E100)</f>
        <v>0</v>
      </c>
      <c r="F93" s="538">
        <f t="shared" si="30"/>
        <v>0</v>
      </c>
      <c r="G93" s="538">
        <f t="shared" si="30"/>
        <v>0</v>
      </c>
      <c r="H93" s="1283">
        <f t="shared" si="30"/>
        <v>0</v>
      </c>
      <c r="I93" s="550"/>
      <c r="J93" s="550"/>
      <c r="K93" s="550"/>
      <c r="L93" s="550"/>
      <c r="M93" s="550"/>
      <c r="N93" s="550"/>
      <c r="O93" s="550"/>
    </row>
    <row r="94" spans="2:250" ht="27" customHeight="1">
      <c r="B94" s="541">
        <v>1541</v>
      </c>
      <c r="C94" s="542" t="s">
        <v>688</v>
      </c>
      <c r="D94" s="543"/>
      <c r="E94" s="543"/>
      <c r="F94" s="543"/>
      <c r="G94" s="543"/>
      <c r="H94" s="1284"/>
      <c r="I94" s="550"/>
      <c r="J94" s="550"/>
      <c r="K94" s="550"/>
      <c r="L94" s="550"/>
      <c r="M94" s="550"/>
      <c r="N94" s="550"/>
      <c r="O94" s="550"/>
    </row>
    <row r="95" spans="2:250" ht="27" customHeight="1">
      <c r="B95" s="541">
        <v>1542</v>
      </c>
      <c r="C95" s="542" t="s">
        <v>689</v>
      </c>
      <c r="D95" s="543"/>
      <c r="E95" s="543"/>
      <c r="F95" s="543"/>
      <c r="G95" s="543"/>
      <c r="H95" s="1284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  <c r="CF95" s="550"/>
      <c r="CG95" s="550"/>
      <c r="CH95" s="550"/>
      <c r="CI95" s="550"/>
      <c r="CJ95" s="550"/>
      <c r="CK95" s="550"/>
      <c r="CL95" s="550"/>
      <c r="CM95" s="550"/>
      <c r="CN95" s="550"/>
      <c r="CO95" s="550"/>
      <c r="CP95" s="550"/>
      <c r="CQ95" s="550"/>
      <c r="CR95" s="550"/>
      <c r="CS95" s="550"/>
      <c r="CT95" s="550"/>
      <c r="CU95" s="550"/>
      <c r="CV95" s="550"/>
      <c r="CW95" s="550"/>
      <c r="CX95" s="550"/>
      <c r="CY95" s="550"/>
      <c r="CZ95" s="550"/>
      <c r="DA95" s="550"/>
      <c r="DB95" s="550"/>
      <c r="DC95" s="550"/>
      <c r="DD95" s="550"/>
      <c r="DE95" s="550"/>
      <c r="DF95" s="550"/>
      <c r="DG95" s="550"/>
      <c r="DH95" s="550"/>
      <c r="DI95" s="550"/>
      <c r="DJ95" s="550"/>
      <c r="DK95" s="550"/>
      <c r="DL95" s="550"/>
      <c r="DM95" s="550"/>
      <c r="DN95" s="550"/>
      <c r="DO95" s="550"/>
      <c r="DP95" s="550"/>
      <c r="DQ95" s="550"/>
      <c r="DR95" s="550"/>
      <c r="DS95" s="550"/>
      <c r="DT95" s="550"/>
      <c r="DU95" s="550"/>
      <c r="DV95" s="550"/>
      <c r="DW95" s="550"/>
      <c r="DX95" s="550"/>
      <c r="DY95" s="550"/>
      <c r="DZ95" s="550"/>
      <c r="EA95" s="550"/>
      <c r="EB95" s="550"/>
      <c r="EC95" s="550"/>
      <c r="ED95" s="550"/>
      <c r="EE95" s="550"/>
      <c r="EF95" s="550"/>
      <c r="EG95" s="550"/>
      <c r="EH95" s="550"/>
      <c r="EI95" s="550"/>
      <c r="EJ95" s="550"/>
      <c r="EK95" s="550"/>
      <c r="EL95" s="550"/>
      <c r="EM95" s="550"/>
      <c r="EN95" s="550"/>
      <c r="EO95" s="550"/>
      <c r="EP95" s="550"/>
      <c r="EQ95" s="550"/>
      <c r="ER95" s="550"/>
      <c r="ES95" s="550"/>
      <c r="ET95" s="550"/>
      <c r="EU95" s="550"/>
      <c r="EV95" s="550"/>
      <c r="EW95" s="550"/>
      <c r="EX95" s="550"/>
      <c r="EY95" s="550"/>
      <c r="EZ95" s="550"/>
      <c r="FA95" s="550"/>
      <c r="FB95" s="550"/>
      <c r="FC95" s="550"/>
      <c r="FD95" s="550"/>
      <c r="FE95" s="550"/>
      <c r="FF95" s="550"/>
      <c r="FG95" s="550"/>
      <c r="FH95" s="550"/>
      <c r="FI95" s="550"/>
      <c r="FJ95" s="550"/>
      <c r="FK95" s="550"/>
      <c r="FL95" s="550"/>
      <c r="FM95" s="550"/>
      <c r="FN95" s="550"/>
      <c r="FO95" s="550"/>
      <c r="FP95" s="550"/>
      <c r="FQ95" s="550"/>
      <c r="FR95" s="550"/>
      <c r="FS95" s="550"/>
      <c r="FT95" s="550"/>
      <c r="FU95" s="550"/>
      <c r="FV95" s="550"/>
      <c r="FW95" s="550"/>
      <c r="FX95" s="550"/>
      <c r="FY95" s="550"/>
      <c r="FZ95" s="550"/>
      <c r="GA95" s="550"/>
      <c r="GB95" s="550"/>
      <c r="GC95" s="550"/>
      <c r="GD95" s="550"/>
      <c r="GE95" s="550"/>
      <c r="GF95" s="550"/>
      <c r="GG95" s="550"/>
      <c r="GH95" s="550"/>
      <c r="GI95" s="550"/>
      <c r="GJ95" s="550"/>
      <c r="GK95" s="550"/>
      <c r="GL95" s="550"/>
      <c r="GM95" s="550"/>
      <c r="GN95" s="550"/>
      <c r="GO95" s="550"/>
      <c r="GP95" s="550"/>
      <c r="GQ95" s="550"/>
      <c r="GR95" s="550"/>
      <c r="GS95" s="550"/>
      <c r="GT95" s="550"/>
      <c r="GU95" s="550"/>
      <c r="GV95" s="550"/>
      <c r="GW95" s="550"/>
      <c r="GX95" s="550"/>
      <c r="GY95" s="550"/>
      <c r="GZ95" s="550"/>
      <c r="HA95" s="550"/>
      <c r="HB95" s="550"/>
      <c r="HC95" s="550"/>
      <c r="HD95" s="550"/>
      <c r="HE95" s="550"/>
      <c r="HF95" s="550"/>
      <c r="HG95" s="550"/>
      <c r="HH95" s="550"/>
      <c r="HI95" s="550"/>
      <c r="HJ95" s="550"/>
      <c r="HK95" s="550"/>
      <c r="HL95" s="550"/>
      <c r="HM95" s="550"/>
      <c r="HN95" s="550"/>
      <c r="HO95" s="550"/>
      <c r="HP95" s="550"/>
      <c r="HQ95" s="550"/>
      <c r="HR95" s="550"/>
      <c r="HS95" s="550"/>
      <c r="HT95" s="550"/>
      <c r="HU95" s="550"/>
      <c r="HV95" s="550"/>
      <c r="HW95" s="550"/>
      <c r="HX95" s="550"/>
      <c r="HY95" s="550"/>
      <c r="HZ95" s="550"/>
      <c r="IA95" s="550"/>
      <c r="IB95" s="550"/>
      <c r="IC95" s="550"/>
      <c r="ID95" s="550"/>
      <c r="IE95" s="550"/>
      <c r="IF95" s="550"/>
      <c r="IG95" s="550"/>
      <c r="IH95" s="550"/>
      <c r="II95" s="550"/>
      <c r="IJ95" s="550"/>
      <c r="IK95" s="550"/>
      <c r="IL95" s="550"/>
      <c r="IM95" s="550"/>
      <c r="IN95" s="550"/>
      <c r="IO95" s="550"/>
      <c r="IP95" s="550"/>
    </row>
    <row r="96" spans="2:250" ht="27" customHeight="1">
      <c r="B96" s="541">
        <v>1543</v>
      </c>
      <c r="C96" s="542" t="s">
        <v>690</v>
      </c>
      <c r="D96" s="543"/>
      <c r="E96" s="543"/>
      <c r="F96" s="543"/>
      <c r="G96" s="543"/>
      <c r="H96" s="1284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1"/>
      <c r="AD96" s="551"/>
      <c r="AE96" s="551"/>
      <c r="AF96" s="551"/>
      <c r="AG96" s="551"/>
      <c r="AH96" s="551"/>
      <c r="AI96" s="551"/>
      <c r="AJ96" s="551"/>
      <c r="AK96" s="551"/>
      <c r="AL96" s="551"/>
      <c r="AM96" s="551"/>
      <c r="AN96" s="551"/>
      <c r="AO96" s="551"/>
      <c r="AP96" s="551"/>
      <c r="AQ96" s="551"/>
      <c r="AR96" s="551"/>
      <c r="AS96" s="551"/>
      <c r="AT96" s="551"/>
      <c r="AU96" s="551"/>
      <c r="AV96" s="551"/>
      <c r="AW96" s="551"/>
      <c r="AX96" s="551"/>
      <c r="AY96" s="551"/>
      <c r="AZ96" s="551"/>
      <c r="BA96" s="551"/>
      <c r="BB96" s="551"/>
      <c r="BC96" s="551"/>
      <c r="BD96" s="551"/>
      <c r="BE96" s="551"/>
      <c r="BF96" s="551"/>
      <c r="BG96" s="551"/>
      <c r="BH96" s="551"/>
      <c r="BI96" s="551"/>
      <c r="BJ96" s="551"/>
      <c r="BK96" s="551"/>
      <c r="BL96" s="551"/>
      <c r="BM96" s="551"/>
      <c r="BN96" s="551"/>
      <c r="BO96" s="551"/>
      <c r="BP96" s="551"/>
      <c r="BQ96" s="551"/>
      <c r="BR96" s="551"/>
      <c r="BS96" s="551"/>
      <c r="BT96" s="551"/>
      <c r="BU96" s="551"/>
      <c r="BV96" s="551"/>
      <c r="BW96" s="551"/>
      <c r="BX96" s="551"/>
      <c r="BY96" s="551"/>
      <c r="BZ96" s="551"/>
      <c r="CA96" s="551"/>
      <c r="CB96" s="551"/>
      <c r="CC96" s="551"/>
      <c r="CD96" s="551"/>
      <c r="CE96" s="551"/>
      <c r="CF96" s="551"/>
      <c r="CG96" s="551"/>
      <c r="CH96" s="551"/>
      <c r="CI96" s="551"/>
      <c r="CJ96" s="551"/>
      <c r="CK96" s="551"/>
      <c r="CL96" s="551"/>
      <c r="CM96" s="551"/>
      <c r="CN96" s="551"/>
      <c r="CO96" s="551"/>
      <c r="CP96" s="551"/>
      <c r="CQ96" s="551"/>
      <c r="CR96" s="551"/>
      <c r="CS96" s="551"/>
      <c r="CT96" s="551"/>
      <c r="CU96" s="551"/>
      <c r="CV96" s="551"/>
      <c r="CW96" s="551"/>
      <c r="CX96" s="551"/>
      <c r="CY96" s="551"/>
      <c r="CZ96" s="551"/>
      <c r="DA96" s="551"/>
      <c r="DB96" s="551"/>
      <c r="DC96" s="551"/>
      <c r="DD96" s="551"/>
      <c r="DE96" s="551"/>
      <c r="DF96" s="551"/>
      <c r="DG96" s="551"/>
      <c r="DH96" s="551"/>
      <c r="DI96" s="551"/>
      <c r="DJ96" s="551"/>
      <c r="DK96" s="551"/>
      <c r="DL96" s="551"/>
      <c r="DM96" s="551"/>
      <c r="DN96" s="551"/>
      <c r="DO96" s="551"/>
      <c r="DP96" s="551"/>
      <c r="DQ96" s="551"/>
      <c r="DR96" s="551"/>
      <c r="DS96" s="551"/>
      <c r="DT96" s="551"/>
      <c r="DU96" s="551"/>
      <c r="DV96" s="551"/>
      <c r="DW96" s="551"/>
      <c r="DX96" s="551"/>
      <c r="DY96" s="551"/>
      <c r="DZ96" s="551"/>
      <c r="EA96" s="551"/>
      <c r="EB96" s="551"/>
      <c r="EC96" s="551"/>
      <c r="ED96" s="551"/>
      <c r="EE96" s="551"/>
      <c r="EF96" s="551"/>
      <c r="EG96" s="551"/>
      <c r="EH96" s="551"/>
      <c r="EI96" s="551"/>
      <c r="EJ96" s="551"/>
      <c r="EK96" s="551"/>
      <c r="EL96" s="551"/>
      <c r="EM96" s="551"/>
      <c r="EN96" s="551"/>
      <c r="EO96" s="551"/>
      <c r="EP96" s="551"/>
      <c r="EQ96" s="551"/>
      <c r="ER96" s="551"/>
      <c r="ES96" s="551"/>
      <c r="ET96" s="551"/>
      <c r="EU96" s="551"/>
      <c r="EV96" s="551"/>
      <c r="EW96" s="551"/>
      <c r="EX96" s="551"/>
      <c r="EY96" s="551"/>
      <c r="EZ96" s="551"/>
      <c r="FA96" s="551"/>
      <c r="FB96" s="551"/>
      <c r="FC96" s="551"/>
      <c r="FD96" s="551"/>
      <c r="FE96" s="551"/>
      <c r="FF96" s="551"/>
      <c r="FG96" s="551"/>
      <c r="FH96" s="551"/>
      <c r="FI96" s="551"/>
      <c r="FJ96" s="551"/>
      <c r="FK96" s="551"/>
      <c r="FL96" s="551"/>
      <c r="FM96" s="551"/>
      <c r="FN96" s="551"/>
      <c r="FO96" s="551"/>
      <c r="FP96" s="551"/>
      <c r="FQ96" s="551"/>
      <c r="FR96" s="551"/>
      <c r="FS96" s="551"/>
      <c r="FT96" s="551"/>
      <c r="FU96" s="551"/>
      <c r="FV96" s="551"/>
      <c r="FW96" s="551"/>
      <c r="FX96" s="551"/>
      <c r="FY96" s="551"/>
      <c r="FZ96" s="551"/>
      <c r="GA96" s="551"/>
      <c r="GB96" s="551"/>
      <c r="GC96" s="551"/>
      <c r="GD96" s="551"/>
      <c r="GE96" s="551"/>
      <c r="GF96" s="551"/>
      <c r="GG96" s="551"/>
      <c r="GH96" s="551"/>
      <c r="GI96" s="551"/>
      <c r="GJ96" s="551"/>
      <c r="GK96" s="551"/>
      <c r="GL96" s="551"/>
      <c r="GM96" s="551"/>
      <c r="GN96" s="551"/>
      <c r="GO96" s="551"/>
      <c r="GP96" s="551"/>
      <c r="GQ96" s="551"/>
      <c r="GR96" s="551"/>
      <c r="GS96" s="551"/>
      <c r="GT96" s="551"/>
      <c r="GU96" s="551"/>
      <c r="GV96" s="551"/>
      <c r="GW96" s="551"/>
      <c r="GX96" s="551"/>
      <c r="GY96" s="551"/>
      <c r="GZ96" s="551"/>
      <c r="HA96" s="551"/>
      <c r="HB96" s="551"/>
      <c r="HC96" s="551"/>
      <c r="HD96" s="551"/>
      <c r="HE96" s="551"/>
      <c r="HF96" s="551"/>
      <c r="HG96" s="551"/>
      <c r="HH96" s="551"/>
      <c r="HI96" s="551"/>
      <c r="HJ96" s="551"/>
      <c r="HK96" s="551"/>
      <c r="HL96" s="551"/>
      <c r="HM96" s="551"/>
      <c r="HN96" s="551"/>
      <c r="HO96" s="551"/>
      <c r="HP96" s="551"/>
      <c r="HQ96" s="551"/>
      <c r="HR96" s="551"/>
      <c r="HS96" s="551"/>
      <c r="HT96" s="551"/>
      <c r="HU96" s="551"/>
      <c r="HV96" s="551"/>
      <c r="HW96" s="551"/>
      <c r="HX96" s="551"/>
      <c r="HY96" s="551"/>
      <c r="HZ96" s="551"/>
      <c r="IA96" s="551"/>
      <c r="IB96" s="551"/>
      <c r="IC96" s="551"/>
      <c r="ID96" s="551"/>
      <c r="IE96" s="551"/>
      <c r="IF96" s="551"/>
      <c r="IG96" s="551"/>
      <c r="IH96" s="551"/>
      <c r="II96" s="551"/>
      <c r="IJ96" s="551"/>
      <c r="IK96" s="551"/>
      <c r="IL96" s="551"/>
      <c r="IM96" s="551"/>
      <c r="IN96" s="551"/>
      <c r="IO96" s="551"/>
      <c r="IP96" s="551"/>
    </row>
    <row r="97" spans="2:250" ht="27" customHeight="1">
      <c r="B97" s="541">
        <v>1544</v>
      </c>
      <c r="C97" s="542" t="s">
        <v>691</v>
      </c>
      <c r="D97" s="543"/>
      <c r="E97" s="543"/>
      <c r="F97" s="543"/>
      <c r="G97" s="543"/>
      <c r="H97" s="1284"/>
      <c r="I97" s="552"/>
      <c r="J97" s="552"/>
      <c r="K97" s="552"/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552"/>
      <c r="AA97" s="552"/>
      <c r="AB97" s="552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2"/>
      <c r="AP97" s="552"/>
      <c r="AQ97" s="552"/>
      <c r="AR97" s="552"/>
      <c r="AS97" s="552"/>
      <c r="AT97" s="552"/>
      <c r="AU97" s="552"/>
      <c r="AV97" s="552"/>
      <c r="AW97" s="552"/>
      <c r="AX97" s="552"/>
      <c r="AY97" s="552"/>
      <c r="AZ97" s="552"/>
      <c r="BA97" s="552"/>
      <c r="BB97" s="552"/>
      <c r="BC97" s="552"/>
      <c r="BD97" s="552"/>
      <c r="BE97" s="552"/>
      <c r="BF97" s="552"/>
      <c r="BG97" s="552"/>
      <c r="BH97" s="552"/>
      <c r="BI97" s="552"/>
      <c r="BJ97" s="552"/>
      <c r="BK97" s="552"/>
      <c r="BL97" s="552"/>
      <c r="BM97" s="552"/>
      <c r="BN97" s="552"/>
      <c r="BO97" s="552"/>
      <c r="BP97" s="552"/>
      <c r="BQ97" s="552"/>
      <c r="BR97" s="552"/>
      <c r="BS97" s="552"/>
      <c r="BT97" s="552"/>
      <c r="BU97" s="552"/>
      <c r="BV97" s="552"/>
      <c r="BW97" s="552"/>
      <c r="BX97" s="552"/>
      <c r="BY97" s="552"/>
      <c r="BZ97" s="552"/>
      <c r="CA97" s="552"/>
      <c r="CB97" s="552"/>
      <c r="CC97" s="552"/>
      <c r="CD97" s="552"/>
      <c r="CE97" s="552"/>
      <c r="CF97" s="552"/>
      <c r="CG97" s="552"/>
      <c r="CH97" s="552"/>
      <c r="CI97" s="552"/>
      <c r="CJ97" s="552"/>
      <c r="CK97" s="552"/>
      <c r="CL97" s="552"/>
      <c r="CM97" s="552"/>
      <c r="CN97" s="552"/>
      <c r="CO97" s="552"/>
      <c r="CP97" s="552"/>
      <c r="CQ97" s="552"/>
      <c r="CR97" s="552"/>
      <c r="CS97" s="552"/>
      <c r="CT97" s="552"/>
      <c r="CU97" s="552"/>
      <c r="CV97" s="552"/>
      <c r="CW97" s="552"/>
      <c r="CX97" s="552"/>
      <c r="CY97" s="552"/>
      <c r="CZ97" s="552"/>
      <c r="DA97" s="552"/>
      <c r="DB97" s="552"/>
      <c r="DC97" s="552"/>
      <c r="DD97" s="552"/>
      <c r="DE97" s="552"/>
      <c r="DF97" s="552"/>
      <c r="DG97" s="552"/>
      <c r="DH97" s="552"/>
      <c r="DI97" s="552"/>
      <c r="DJ97" s="552"/>
      <c r="DK97" s="552"/>
      <c r="DL97" s="552"/>
      <c r="DM97" s="552"/>
      <c r="DN97" s="552"/>
      <c r="DO97" s="552"/>
      <c r="DP97" s="552"/>
      <c r="DQ97" s="552"/>
      <c r="DR97" s="552"/>
      <c r="DS97" s="552"/>
      <c r="DT97" s="552"/>
      <c r="DU97" s="552"/>
      <c r="DV97" s="552"/>
      <c r="DW97" s="552"/>
      <c r="DX97" s="552"/>
      <c r="DY97" s="552"/>
      <c r="DZ97" s="552"/>
      <c r="EA97" s="552"/>
      <c r="EB97" s="552"/>
      <c r="EC97" s="552"/>
      <c r="ED97" s="552"/>
      <c r="EE97" s="552"/>
      <c r="EF97" s="552"/>
      <c r="EG97" s="552"/>
      <c r="EH97" s="552"/>
      <c r="EI97" s="552"/>
      <c r="EJ97" s="552"/>
      <c r="EK97" s="552"/>
      <c r="EL97" s="552"/>
      <c r="EM97" s="552"/>
      <c r="EN97" s="552"/>
      <c r="EO97" s="552"/>
      <c r="EP97" s="552"/>
      <c r="EQ97" s="552"/>
      <c r="ER97" s="552"/>
      <c r="ES97" s="552"/>
      <c r="ET97" s="552"/>
      <c r="EU97" s="552"/>
      <c r="EV97" s="552"/>
      <c r="EW97" s="552"/>
      <c r="EX97" s="552"/>
      <c r="EY97" s="552"/>
      <c r="EZ97" s="552"/>
      <c r="FA97" s="552"/>
      <c r="FB97" s="552"/>
      <c r="FC97" s="552"/>
      <c r="FD97" s="552"/>
      <c r="FE97" s="552"/>
      <c r="FF97" s="552"/>
      <c r="FG97" s="552"/>
      <c r="FH97" s="552"/>
      <c r="FI97" s="552"/>
      <c r="FJ97" s="552"/>
      <c r="FK97" s="552"/>
      <c r="FL97" s="552"/>
      <c r="FM97" s="552"/>
      <c r="FN97" s="552"/>
      <c r="FO97" s="552"/>
      <c r="FP97" s="552"/>
      <c r="FQ97" s="552"/>
      <c r="FR97" s="552"/>
      <c r="FS97" s="552"/>
      <c r="FT97" s="552"/>
      <c r="FU97" s="552"/>
      <c r="FV97" s="552"/>
      <c r="FW97" s="552"/>
      <c r="FX97" s="552"/>
      <c r="FY97" s="552"/>
      <c r="FZ97" s="552"/>
      <c r="GA97" s="552"/>
      <c r="GB97" s="552"/>
      <c r="GC97" s="552"/>
      <c r="GD97" s="552"/>
      <c r="GE97" s="552"/>
      <c r="GF97" s="552"/>
      <c r="GG97" s="552"/>
      <c r="GH97" s="552"/>
      <c r="GI97" s="552"/>
      <c r="GJ97" s="552"/>
      <c r="GK97" s="552"/>
      <c r="GL97" s="552"/>
      <c r="GM97" s="552"/>
      <c r="GN97" s="552"/>
      <c r="GO97" s="552"/>
      <c r="GP97" s="552"/>
      <c r="GQ97" s="552"/>
      <c r="GR97" s="552"/>
      <c r="GS97" s="552"/>
      <c r="GT97" s="552"/>
      <c r="GU97" s="552"/>
      <c r="GV97" s="552"/>
      <c r="GW97" s="552"/>
      <c r="GX97" s="552"/>
      <c r="GY97" s="552"/>
      <c r="GZ97" s="552"/>
      <c r="HA97" s="552"/>
      <c r="HB97" s="552"/>
      <c r="HC97" s="552"/>
      <c r="HD97" s="552"/>
      <c r="HE97" s="552"/>
      <c r="HF97" s="552"/>
      <c r="HG97" s="552"/>
      <c r="HH97" s="552"/>
      <c r="HI97" s="552"/>
      <c r="HJ97" s="552"/>
      <c r="HK97" s="552"/>
      <c r="HL97" s="552"/>
      <c r="HM97" s="552"/>
      <c r="HN97" s="552"/>
      <c r="HO97" s="552"/>
      <c r="HP97" s="552"/>
      <c r="HQ97" s="552"/>
      <c r="HR97" s="552"/>
      <c r="HS97" s="552"/>
      <c r="HT97" s="552"/>
      <c r="HU97" s="552"/>
      <c r="HV97" s="552"/>
      <c r="HW97" s="552"/>
      <c r="HX97" s="552"/>
      <c r="HY97" s="552"/>
      <c r="HZ97" s="552"/>
      <c r="IA97" s="552"/>
      <c r="IB97" s="552"/>
      <c r="IC97" s="552"/>
      <c r="ID97" s="552"/>
      <c r="IE97" s="552"/>
      <c r="IF97" s="552"/>
      <c r="IG97" s="552"/>
      <c r="IH97" s="552"/>
      <c r="II97" s="552"/>
      <c r="IJ97" s="552"/>
      <c r="IK97" s="552"/>
      <c r="IL97" s="552"/>
      <c r="IM97" s="552"/>
      <c r="IN97" s="552"/>
      <c r="IO97" s="552"/>
      <c r="IP97" s="552"/>
    </row>
    <row r="98" spans="2:250" ht="27" customHeight="1">
      <c r="B98" s="541">
        <v>1545</v>
      </c>
      <c r="C98" s="542" t="s">
        <v>692</v>
      </c>
      <c r="D98" s="543"/>
      <c r="E98" s="543"/>
      <c r="F98" s="543"/>
      <c r="G98" s="543"/>
      <c r="H98" s="1284"/>
    </row>
    <row r="99" spans="2:250" ht="27" customHeight="1">
      <c r="B99" s="541">
        <v>1546</v>
      </c>
      <c r="C99" s="542" t="s">
        <v>693</v>
      </c>
      <c r="D99" s="543"/>
      <c r="E99" s="543"/>
      <c r="F99" s="543"/>
      <c r="G99" s="543"/>
      <c r="H99" s="1284"/>
    </row>
    <row r="100" spans="2:250" ht="27" customHeight="1">
      <c r="B100" s="541">
        <v>1547</v>
      </c>
      <c r="C100" s="542" t="s">
        <v>694</v>
      </c>
      <c r="D100" s="543"/>
      <c r="E100" s="543"/>
      <c r="F100" s="543"/>
      <c r="G100" s="543"/>
      <c r="H100" s="1284"/>
    </row>
    <row r="101" spans="2:250" ht="27" customHeight="1">
      <c r="B101" s="536">
        <v>1550</v>
      </c>
      <c r="C101" s="540" t="s">
        <v>695</v>
      </c>
      <c r="D101" s="538">
        <f t="shared" ref="D101:H101" si="31">D102</f>
        <v>0</v>
      </c>
      <c r="E101" s="538">
        <f t="shared" si="31"/>
        <v>0</v>
      </c>
      <c r="F101" s="538">
        <f t="shared" si="31"/>
        <v>0</v>
      </c>
      <c r="G101" s="538">
        <f t="shared" si="31"/>
        <v>0</v>
      </c>
      <c r="H101" s="1283">
        <f t="shared" si="31"/>
        <v>0</v>
      </c>
    </row>
    <row r="102" spans="2:250" ht="27" customHeight="1">
      <c r="B102" s="541">
        <v>1551</v>
      </c>
      <c r="C102" s="542" t="s">
        <v>696</v>
      </c>
      <c r="D102" s="543"/>
      <c r="E102" s="543"/>
      <c r="F102" s="543"/>
      <c r="G102" s="543"/>
      <c r="H102" s="1284"/>
    </row>
    <row r="103" spans="2:250" ht="27" customHeight="1">
      <c r="B103" s="541">
        <v>1552</v>
      </c>
      <c r="C103" s="542" t="s">
        <v>1901</v>
      </c>
      <c r="D103" s="543"/>
      <c r="E103" s="543"/>
      <c r="F103" s="543"/>
      <c r="G103" s="543"/>
      <c r="H103" s="1284"/>
    </row>
    <row r="104" spans="2:250" ht="27" customHeight="1">
      <c r="B104" s="536">
        <v>1590</v>
      </c>
      <c r="C104" s="540" t="s">
        <v>679</v>
      </c>
      <c r="D104" s="538">
        <f t="shared" ref="D104" si="32">SUM(D105:D109)</f>
        <v>0</v>
      </c>
      <c r="E104" s="538">
        <f t="shared" ref="E104:H104" si="33">SUM(E105:E109)</f>
        <v>0</v>
      </c>
      <c r="F104" s="538">
        <f t="shared" si="33"/>
        <v>0</v>
      </c>
      <c r="G104" s="538">
        <f t="shared" si="33"/>
        <v>0</v>
      </c>
      <c r="H104" s="1283">
        <f t="shared" si="33"/>
        <v>0</v>
      </c>
    </row>
    <row r="105" spans="2:250" ht="27" customHeight="1">
      <c r="B105" s="541">
        <v>1591</v>
      </c>
      <c r="C105" s="542" t="s">
        <v>697</v>
      </c>
      <c r="D105" s="543"/>
      <c r="E105" s="543"/>
      <c r="F105" s="543"/>
      <c r="G105" s="543"/>
      <c r="H105" s="1284"/>
    </row>
    <row r="106" spans="2:250" ht="27" customHeight="1">
      <c r="B106" s="541">
        <v>1592</v>
      </c>
      <c r="C106" s="542" t="s">
        <v>698</v>
      </c>
      <c r="D106" s="543"/>
      <c r="E106" s="543"/>
      <c r="F106" s="543"/>
      <c r="G106" s="543"/>
      <c r="H106" s="1284"/>
    </row>
    <row r="107" spans="2:250" ht="27" customHeight="1">
      <c r="B107" s="541">
        <v>1593</v>
      </c>
      <c r="C107" s="542" t="s">
        <v>699</v>
      </c>
      <c r="D107" s="543"/>
      <c r="E107" s="543"/>
      <c r="F107" s="543"/>
      <c r="G107" s="543"/>
      <c r="H107" s="1284"/>
    </row>
    <row r="108" spans="2:250" ht="27" customHeight="1">
      <c r="B108" s="541">
        <v>1594</v>
      </c>
      <c r="C108" s="542" t="s">
        <v>700</v>
      </c>
      <c r="D108" s="543"/>
      <c r="E108" s="543"/>
      <c r="F108" s="543"/>
      <c r="G108" s="543"/>
      <c r="H108" s="1284"/>
    </row>
    <row r="109" spans="2:250" ht="27" customHeight="1">
      <c r="B109" s="541">
        <v>1595</v>
      </c>
      <c r="C109" s="542" t="s">
        <v>701</v>
      </c>
      <c r="D109" s="543"/>
      <c r="E109" s="543"/>
      <c r="F109" s="543"/>
      <c r="G109" s="543"/>
      <c r="H109" s="1284"/>
    </row>
    <row r="110" spans="2:250" ht="27" customHeight="1">
      <c r="B110" s="536">
        <v>1600</v>
      </c>
      <c r="C110" s="548" t="s">
        <v>702</v>
      </c>
      <c r="D110" s="538">
        <f>D111</f>
        <v>0</v>
      </c>
      <c r="E110" s="538">
        <f t="shared" ref="E110:H111" si="34">E111</f>
        <v>0</v>
      </c>
      <c r="F110" s="538">
        <f t="shared" si="34"/>
        <v>0</v>
      </c>
      <c r="G110" s="538">
        <f t="shared" si="34"/>
        <v>0</v>
      </c>
      <c r="H110" s="1283">
        <f t="shared" si="34"/>
        <v>0</v>
      </c>
    </row>
    <row r="111" spans="2:250" ht="27" customHeight="1">
      <c r="B111" s="536">
        <v>1610</v>
      </c>
      <c r="C111" s="540" t="s">
        <v>703</v>
      </c>
      <c r="D111" s="538">
        <f>D112</f>
        <v>0</v>
      </c>
      <c r="E111" s="538">
        <f t="shared" si="34"/>
        <v>0</v>
      </c>
      <c r="F111" s="538">
        <f t="shared" si="34"/>
        <v>0</v>
      </c>
      <c r="G111" s="538">
        <f t="shared" si="34"/>
        <v>0</v>
      </c>
      <c r="H111" s="1283">
        <f t="shared" si="34"/>
        <v>0</v>
      </c>
    </row>
    <row r="112" spans="2:250" ht="27" customHeight="1">
      <c r="B112" s="541">
        <v>1611</v>
      </c>
      <c r="C112" s="542" t="s">
        <v>703</v>
      </c>
      <c r="D112" s="543"/>
      <c r="E112" s="543"/>
      <c r="F112" s="543"/>
      <c r="G112" s="543"/>
      <c r="H112" s="1284"/>
    </row>
    <row r="113" spans="1:8" ht="27" customHeight="1">
      <c r="B113" s="536">
        <v>1700</v>
      </c>
      <c r="C113" s="548" t="s">
        <v>704</v>
      </c>
      <c r="D113" s="538">
        <f>D114+D117</f>
        <v>0</v>
      </c>
      <c r="E113" s="538">
        <f t="shared" ref="E113:H113" si="35">E114+E117</f>
        <v>0</v>
      </c>
      <c r="F113" s="538">
        <f t="shared" si="35"/>
        <v>0</v>
      </c>
      <c r="G113" s="538">
        <f t="shared" si="35"/>
        <v>0</v>
      </c>
      <c r="H113" s="1283">
        <f t="shared" si="35"/>
        <v>0</v>
      </c>
    </row>
    <row r="114" spans="1:8" ht="27" customHeight="1">
      <c r="B114" s="536">
        <v>1710</v>
      </c>
      <c r="C114" s="540" t="s">
        <v>705</v>
      </c>
      <c r="D114" s="538">
        <f t="shared" ref="D114" si="36">D115+D116</f>
        <v>0</v>
      </c>
      <c r="E114" s="538">
        <f t="shared" ref="E114:H114" si="37">E115+E116</f>
        <v>0</v>
      </c>
      <c r="F114" s="538">
        <f t="shared" si="37"/>
        <v>0</v>
      </c>
      <c r="G114" s="538">
        <f t="shared" si="37"/>
        <v>0</v>
      </c>
      <c r="H114" s="1283">
        <f t="shared" si="37"/>
        <v>0</v>
      </c>
    </row>
    <row r="115" spans="1:8" ht="27" customHeight="1">
      <c r="B115" s="541">
        <v>1711</v>
      </c>
      <c r="C115" s="542" t="s">
        <v>706</v>
      </c>
      <c r="D115" s="543"/>
      <c r="E115" s="543"/>
      <c r="F115" s="543"/>
      <c r="G115" s="543"/>
      <c r="H115" s="1284"/>
    </row>
    <row r="116" spans="1:8" ht="27" customHeight="1">
      <c r="B116" s="541">
        <v>1712</v>
      </c>
      <c r="C116" s="542" t="s">
        <v>707</v>
      </c>
      <c r="D116" s="543"/>
      <c r="E116" s="543"/>
      <c r="F116" s="543"/>
      <c r="G116" s="543"/>
      <c r="H116" s="1284"/>
    </row>
    <row r="117" spans="1:8" ht="27" customHeight="1">
      <c r="B117" s="536">
        <v>1720</v>
      </c>
      <c r="C117" s="540" t="s">
        <v>708</v>
      </c>
      <c r="D117" s="538">
        <f>D118</f>
        <v>0</v>
      </c>
      <c r="E117" s="538">
        <f t="shared" ref="E117:H117" si="38">E118</f>
        <v>0</v>
      </c>
      <c r="F117" s="538">
        <f t="shared" si="38"/>
        <v>0</v>
      </c>
      <c r="G117" s="538">
        <f t="shared" si="38"/>
        <v>0</v>
      </c>
      <c r="H117" s="1283">
        <f t="shared" si="38"/>
        <v>0</v>
      </c>
    </row>
    <row r="118" spans="1:8" ht="27" customHeight="1">
      <c r="B118" s="541">
        <v>1721</v>
      </c>
      <c r="C118" s="542" t="s">
        <v>708</v>
      </c>
      <c r="D118" s="543"/>
      <c r="E118" s="543"/>
      <c r="F118" s="543"/>
      <c r="G118" s="543"/>
      <c r="H118" s="1284"/>
    </row>
    <row r="119" spans="1:8" ht="27" customHeight="1">
      <c r="B119" s="536" t="s">
        <v>2112</v>
      </c>
      <c r="C119" s="553"/>
      <c r="D119" s="538">
        <f t="shared" ref="D119" si="39">D14+D27+D38+D69+D84+D110+D113</f>
        <v>0</v>
      </c>
      <c r="E119" s="538">
        <f t="shared" ref="E119:H119" si="40">E14+E27+E38+E69+E84+E110+E113</f>
        <v>0</v>
      </c>
      <c r="F119" s="538">
        <f t="shared" si="40"/>
        <v>0</v>
      </c>
      <c r="G119" s="538">
        <f t="shared" si="40"/>
        <v>0</v>
      </c>
      <c r="H119" s="1283">
        <f t="shared" si="40"/>
        <v>0</v>
      </c>
    </row>
    <row r="120" spans="1:8" ht="27" customHeight="1">
      <c r="B120" s="536">
        <v>2000</v>
      </c>
      <c r="C120" s="548" t="s">
        <v>43</v>
      </c>
      <c r="D120" s="538">
        <f>+D121+D140+D148+D167+D189+D204+D209+D220+D227</f>
        <v>0</v>
      </c>
      <c r="E120" s="538">
        <f t="shared" ref="E120:H120" si="41">+E121+E140+E148+E167+E189+E204+E209+E220+E227</f>
        <v>0</v>
      </c>
      <c r="F120" s="538">
        <f t="shared" si="41"/>
        <v>0</v>
      </c>
      <c r="G120" s="538">
        <f t="shared" si="41"/>
        <v>0</v>
      </c>
      <c r="H120" s="1283">
        <f t="shared" si="41"/>
        <v>0</v>
      </c>
    </row>
    <row r="121" spans="1:8" ht="27" customHeight="1">
      <c r="A121" s="549"/>
      <c r="B121" s="536">
        <v>2100</v>
      </c>
      <c r="C121" s="548" t="s">
        <v>710</v>
      </c>
      <c r="D121" s="538">
        <f>D122+D125+D128+D130+D132+D134+D136+D138</f>
        <v>0</v>
      </c>
      <c r="E121" s="538">
        <f t="shared" ref="E121:H121" si="42">E122+E125+E128+E130+E132+E134+E136+E138</f>
        <v>0</v>
      </c>
      <c r="F121" s="538">
        <f t="shared" si="42"/>
        <v>0</v>
      </c>
      <c r="G121" s="538">
        <f t="shared" si="42"/>
        <v>0</v>
      </c>
      <c r="H121" s="1283">
        <f t="shared" si="42"/>
        <v>0</v>
      </c>
    </row>
    <row r="122" spans="1:8" ht="27" customHeight="1">
      <c r="B122" s="536">
        <v>2110</v>
      </c>
      <c r="C122" s="554" t="s">
        <v>711</v>
      </c>
      <c r="D122" s="538">
        <f>D123+D124</f>
        <v>0</v>
      </c>
      <c r="E122" s="538">
        <f t="shared" ref="E122:H122" si="43">E123+E124</f>
        <v>0</v>
      </c>
      <c r="F122" s="538">
        <f t="shared" si="43"/>
        <v>0</v>
      </c>
      <c r="G122" s="538">
        <f t="shared" si="43"/>
        <v>0</v>
      </c>
      <c r="H122" s="1283">
        <f t="shared" si="43"/>
        <v>0</v>
      </c>
    </row>
    <row r="123" spans="1:8" ht="27" customHeight="1">
      <c r="B123" s="541">
        <v>2111</v>
      </c>
      <c r="C123" s="542" t="s">
        <v>712</v>
      </c>
      <c r="D123" s="543"/>
      <c r="E123" s="543"/>
      <c r="F123" s="543"/>
      <c r="G123" s="543"/>
      <c r="H123" s="1284"/>
    </row>
    <row r="124" spans="1:8" ht="27" customHeight="1">
      <c r="B124" s="541">
        <v>2112</v>
      </c>
      <c r="C124" s="542" t="s">
        <v>713</v>
      </c>
      <c r="D124" s="543"/>
      <c r="E124" s="543"/>
      <c r="F124" s="543"/>
      <c r="G124" s="543"/>
      <c r="H124" s="1284"/>
    </row>
    <row r="125" spans="1:8" ht="27" customHeight="1">
      <c r="B125" s="536">
        <v>2120</v>
      </c>
      <c r="C125" s="540" t="s">
        <v>714</v>
      </c>
      <c r="D125" s="538">
        <f>D126+D127</f>
        <v>0</v>
      </c>
      <c r="E125" s="538">
        <f t="shared" ref="E125:H125" si="44">E126+E127</f>
        <v>0</v>
      </c>
      <c r="F125" s="538">
        <f t="shared" si="44"/>
        <v>0</v>
      </c>
      <c r="G125" s="538">
        <f t="shared" si="44"/>
        <v>0</v>
      </c>
      <c r="H125" s="1283">
        <f t="shared" si="44"/>
        <v>0</v>
      </c>
    </row>
    <row r="126" spans="1:8" ht="27" customHeight="1">
      <c r="B126" s="541">
        <v>2121</v>
      </c>
      <c r="C126" s="542" t="s">
        <v>715</v>
      </c>
      <c r="D126" s="543"/>
      <c r="E126" s="543"/>
      <c r="F126" s="543"/>
      <c r="G126" s="543"/>
      <c r="H126" s="1284"/>
    </row>
    <row r="127" spans="1:8" ht="27" customHeight="1">
      <c r="B127" s="541">
        <v>2122</v>
      </c>
      <c r="C127" s="542" t="s">
        <v>716</v>
      </c>
      <c r="D127" s="543"/>
      <c r="E127" s="543"/>
      <c r="F127" s="543"/>
      <c r="G127" s="543"/>
      <c r="H127" s="1284"/>
    </row>
    <row r="128" spans="1:8" ht="27" customHeight="1">
      <c r="B128" s="536">
        <v>2130</v>
      </c>
      <c r="C128" s="540" t="s">
        <v>717</v>
      </c>
      <c r="D128" s="538">
        <f t="shared" ref="D128:H128" si="45">D129</f>
        <v>0</v>
      </c>
      <c r="E128" s="538">
        <f t="shared" si="45"/>
        <v>0</v>
      </c>
      <c r="F128" s="538">
        <f t="shared" si="45"/>
        <v>0</v>
      </c>
      <c r="G128" s="538">
        <f t="shared" si="45"/>
        <v>0</v>
      </c>
      <c r="H128" s="1283">
        <f t="shared" si="45"/>
        <v>0</v>
      </c>
    </row>
    <row r="129" spans="2:8" ht="27" customHeight="1">
      <c r="B129" s="541">
        <v>2131</v>
      </c>
      <c r="C129" s="542" t="s">
        <v>717</v>
      </c>
      <c r="D129" s="543"/>
      <c r="E129" s="543"/>
      <c r="F129" s="543"/>
      <c r="G129" s="543"/>
      <c r="H129" s="1284"/>
    </row>
    <row r="130" spans="2:8" ht="27" customHeight="1">
      <c r="B130" s="536">
        <v>2140</v>
      </c>
      <c r="C130" s="540" t="s">
        <v>718</v>
      </c>
      <c r="D130" s="538">
        <f t="shared" ref="D130:H130" si="46">D131</f>
        <v>0</v>
      </c>
      <c r="E130" s="538">
        <f t="shared" si="46"/>
        <v>0</v>
      </c>
      <c r="F130" s="538">
        <f t="shared" si="46"/>
        <v>0</v>
      </c>
      <c r="G130" s="538">
        <f t="shared" si="46"/>
        <v>0</v>
      </c>
      <c r="H130" s="1283">
        <f t="shared" si="46"/>
        <v>0</v>
      </c>
    </row>
    <row r="131" spans="2:8" ht="27" customHeight="1">
      <c r="B131" s="541">
        <v>2141</v>
      </c>
      <c r="C131" s="542" t="s">
        <v>719</v>
      </c>
      <c r="D131" s="543"/>
      <c r="E131" s="543"/>
      <c r="F131" s="543"/>
      <c r="G131" s="543"/>
      <c r="H131" s="1284"/>
    </row>
    <row r="132" spans="2:8" ht="27" customHeight="1">
      <c r="B132" s="536">
        <v>2150</v>
      </c>
      <c r="C132" s="540" t="s">
        <v>720</v>
      </c>
      <c r="D132" s="538">
        <f t="shared" ref="D132:H132" si="47">D133</f>
        <v>0</v>
      </c>
      <c r="E132" s="538">
        <f t="shared" si="47"/>
        <v>0</v>
      </c>
      <c r="F132" s="538">
        <f t="shared" si="47"/>
        <v>0</v>
      </c>
      <c r="G132" s="538">
        <f t="shared" si="47"/>
        <v>0</v>
      </c>
      <c r="H132" s="1283">
        <f t="shared" si="47"/>
        <v>0</v>
      </c>
    </row>
    <row r="133" spans="2:8" ht="27" customHeight="1">
      <c r="B133" s="541">
        <v>2151</v>
      </c>
      <c r="C133" s="542" t="s">
        <v>721</v>
      </c>
      <c r="D133" s="543"/>
      <c r="E133" s="543"/>
      <c r="F133" s="543"/>
      <c r="G133" s="543"/>
      <c r="H133" s="1284"/>
    </row>
    <row r="134" spans="2:8" ht="27" customHeight="1">
      <c r="B134" s="536">
        <v>2160</v>
      </c>
      <c r="C134" s="540" t="s">
        <v>722</v>
      </c>
      <c r="D134" s="538">
        <f t="shared" ref="D134:H134" si="48">D135</f>
        <v>0</v>
      </c>
      <c r="E134" s="538">
        <f t="shared" si="48"/>
        <v>0</v>
      </c>
      <c r="F134" s="538">
        <f t="shared" si="48"/>
        <v>0</v>
      </c>
      <c r="G134" s="538">
        <f t="shared" si="48"/>
        <v>0</v>
      </c>
      <c r="H134" s="1283">
        <f t="shared" si="48"/>
        <v>0</v>
      </c>
    </row>
    <row r="135" spans="2:8" ht="27" customHeight="1">
      <c r="B135" s="541">
        <v>2161</v>
      </c>
      <c r="C135" s="542" t="s">
        <v>723</v>
      </c>
      <c r="D135" s="543"/>
      <c r="E135" s="543"/>
      <c r="F135" s="543"/>
      <c r="G135" s="543"/>
      <c r="H135" s="1284"/>
    </row>
    <row r="136" spans="2:8" ht="27" customHeight="1">
      <c r="B136" s="536">
        <v>2170</v>
      </c>
      <c r="C136" s="540" t="s">
        <v>724</v>
      </c>
      <c r="D136" s="538">
        <f t="shared" ref="D136:H136" si="49">D137</f>
        <v>0</v>
      </c>
      <c r="E136" s="538">
        <f t="shared" si="49"/>
        <v>0</v>
      </c>
      <c r="F136" s="538">
        <f t="shared" si="49"/>
        <v>0</v>
      </c>
      <c r="G136" s="538">
        <f t="shared" si="49"/>
        <v>0</v>
      </c>
      <c r="H136" s="1283">
        <f t="shared" si="49"/>
        <v>0</v>
      </c>
    </row>
    <row r="137" spans="2:8" ht="27" customHeight="1">
      <c r="B137" s="541">
        <v>2171</v>
      </c>
      <c r="C137" s="542" t="s">
        <v>725</v>
      </c>
      <c r="D137" s="543"/>
      <c r="E137" s="543"/>
      <c r="F137" s="543"/>
      <c r="G137" s="543"/>
      <c r="H137" s="1284"/>
    </row>
    <row r="138" spans="2:8" ht="27" customHeight="1">
      <c r="B138" s="536">
        <v>2180</v>
      </c>
      <c r="C138" s="540" t="s">
        <v>726</v>
      </c>
      <c r="D138" s="538">
        <f t="shared" ref="D138:H138" si="50">D139</f>
        <v>0</v>
      </c>
      <c r="E138" s="538">
        <f t="shared" si="50"/>
        <v>0</v>
      </c>
      <c r="F138" s="538">
        <f t="shared" si="50"/>
        <v>0</v>
      </c>
      <c r="G138" s="538">
        <f t="shared" si="50"/>
        <v>0</v>
      </c>
      <c r="H138" s="1283">
        <f t="shared" si="50"/>
        <v>0</v>
      </c>
    </row>
    <row r="139" spans="2:8" ht="27" customHeight="1">
      <c r="B139" s="541">
        <v>2181</v>
      </c>
      <c r="C139" s="542" t="s">
        <v>727</v>
      </c>
      <c r="D139" s="543"/>
      <c r="E139" s="543"/>
      <c r="F139" s="543"/>
      <c r="G139" s="543"/>
      <c r="H139" s="1284"/>
    </row>
    <row r="140" spans="2:8" ht="27" customHeight="1">
      <c r="B140" s="536">
        <v>2200</v>
      </c>
      <c r="C140" s="548" t="s">
        <v>728</v>
      </c>
      <c r="D140" s="538">
        <f>D141+D143+D146</f>
        <v>0</v>
      </c>
      <c r="E140" s="538">
        <f t="shared" ref="E140:H140" si="51">E141+E143+E146</f>
        <v>0</v>
      </c>
      <c r="F140" s="538">
        <f t="shared" si="51"/>
        <v>0</v>
      </c>
      <c r="G140" s="538">
        <f t="shared" si="51"/>
        <v>0</v>
      </c>
      <c r="H140" s="1283">
        <f t="shared" si="51"/>
        <v>0</v>
      </c>
    </row>
    <row r="141" spans="2:8" ht="27" customHeight="1">
      <c r="B141" s="536">
        <v>2210</v>
      </c>
      <c r="C141" s="540" t="s">
        <v>729</v>
      </c>
      <c r="D141" s="538">
        <f t="shared" ref="D141:H141" si="52">D142</f>
        <v>0</v>
      </c>
      <c r="E141" s="538">
        <f t="shared" si="52"/>
        <v>0</v>
      </c>
      <c r="F141" s="538">
        <f t="shared" si="52"/>
        <v>0</v>
      </c>
      <c r="G141" s="538">
        <f t="shared" si="52"/>
        <v>0</v>
      </c>
      <c r="H141" s="1283">
        <f t="shared" si="52"/>
        <v>0</v>
      </c>
    </row>
    <row r="142" spans="2:8" ht="27" customHeight="1">
      <c r="B142" s="541">
        <v>2211</v>
      </c>
      <c r="C142" s="542" t="s">
        <v>729</v>
      </c>
      <c r="D142" s="543"/>
      <c r="E142" s="543"/>
      <c r="F142" s="543"/>
      <c r="G142" s="543"/>
      <c r="H142" s="1284"/>
    </row>
    <row r="143" spans="2:8" ht="27" customHeight="1">
      <c r="B143" s="536">
        <v>2220</v>
      </c>
      <c r="C143" s="540" t="s">
        <v>730</v>
      </c>
      <c r="D143" s="538">
        <f t="shared" ref="D143" si="53">D144+D145</f>
        <v>0</v>
      </c>
      <c r="E143" s="538">
        <f t="shared" ref="E143:H143" si="54">E144+E145</f>
        <v>0</v>
      </c>
      <c r="F143" s="538">
        <f t="shared" si="54"/>
        <v>0</v>
      </c>
      <c r="G143" s="538">
        <f t="shared" si="54"/>
        <v>0</v>
      </c>
      <c r="H143" s="1283">
        <f t="shared" si="54"/>
        <v>0</v>
      </c>
    </row>
    <row r="144" spans="2:8" ht="27" customHeight="1">
      <c r="B144" s="541">
        <v>2221</v>
      </c>
      <c r="C144" s="542" t="s">
        <v>731</v>
      </c>
      <c r="D144" s="543"/>
      <c r="E144" s="543"/>
      <c r="F144" s="543"/>
      <c r="G144" s="543"/>
      <c r="H144" s="1284"/>
    </row>
    <row r="145" spans="2:8" ht="27" customHeight="1">
      <c r="B145" s="541">
        <v>2222</v>
      </c>
      <c r="C145" s="542" t="s">
        <v>730</v>
      </c>
      <c r="D145" s="543"/>
      <c r="E145" s="543"/>
      <c r="F145" s="543"/>
      <c r="G145" s="543"/>
      <c r="H145" s="1284"/>
    </row>
    <row r="146" spans="2:8" ht="27" customHeight="1">
      <c r="B146" s="536">
        <v>2230</v>
      </c>
      <c r="C146" s="540" t="s">
        <v>732</v>
      </c>
      <c r="D146" s="538">
        <f t="shared" ref="D146:H146" si="55">D147</f>
        <v>0</v>
      </c>
      <c r="E146" s="538">
        <f t="shared" si="55"/>
        <v>0</v>
      </c>
      <c r="F146" s="538">
        <f t="shared" si="55"/>
        <v>0</v>
      </c>
      <c r="G146" s="538">
        <f t="shared" si="55"/>
        <v>0</v>
      </c>
      <c r="H146" s="1283">
        <f t="shared" si="55"/>
        <v>0</v>
      </c>
    </row>
    <row r="147" spans="2:8" ht="27" customHeight="1">
      <c r="B147" s="541">
        <v>2231</v>
      </c>
      <c r="C147" s="542" t="s">
        <v>732</v>
      </c>
      <c r="D147" s="543"/>
      <c r="E147" s="543"/>
      <c r="F147" s="543"/>
      <c r="G147" s="543"/>
      <c r="H147" s="1284"/>
    </row>
    <row r="148" spans="2:8" ht="27" customHeight="1">
      <c r="B148" s="536">
        <v>2300</v>
      </c>
      <c r="C148" s="548" t="s">
        <v>733</v>
      </c>
      <c r="D148" s="538">
        <f t="shared" ref="D148" si="56">D149+D151+D153+D155+D157+D159+D161+D163+D165</f>
        <v>0</v>
      </c>
      <c r="E148" s="538">
        <f t="shared" ref="E148:H148" si="57">E149+E151+E153+E155+E157+E159+E161+E163+E165</f>
        <v>0</v>
      </c>
      <c r="F148" s="538">
        <f t="shared" si="57"/>
        <v>0</v>
      </c>
      <c r="G148" s="538">
        <f t="shared" si="57"/>
        <v>0</v>
      </c>
      <c r="H148" s="1283">
        <f t="shared" si="57"/>
        <v>0</v>
      </c>
    </row>
    <row r="149" spans="2:8" ht="27" customHeight="1">
      <c r="B149" s="536">
        <v>2310</v>
      </c>
      <c r="C149" s="540" t="s">
        <v>734</v>
      </c>
      <c r="D149" s="538">
        <f t="shared" ref="D149:H149" si="58">D150</f>
        <v>0</v>
      </c>
      <c r="E149" s="538">
        <f t="shared" si="58"/>
        <v>0</v>
      </c>
      <c r="F149" s="538">
        <f t="shared" si="58"/>
        <v>0</v>
      </c>
      <c r="G149" s="538">
        <f t="shared" si="58"/>
        <v>0</v>
      </c>
      <c r="H149" s="1283">
        <f t="shared" si="58"/>
        <v>0</v>
      </c>
    </row>
    <row r="150" spans="2:8" ht="27" customHeight="1">
      <c r="B150" s="541">
        <v>2311</v>
      </c>
      <c r="C150" s="542" t="s">
        <v>735</v>
      </c>
      <c r="D150" s="543"/>
      <c r="E150" s="543"/>
      <c r="F150" s="543"/>
      <c r="G150" s="543"/>
      <c r="H150" s="1284"/>
    </row>
    <row r="151" spans="2:8" ht="27" customHeight="1">
      <c r="B151" s="536">
        <v>2320</v>
      </c>
      <c r="C151" s="540" t="s">
        <v>736</v>
      </c>
      <c r="D151" s="538">
        <f>D152</f>
        <v>0</v>
      </c>
      <c r="E151" s="538">
        <f t="shared" ref="E151:H151" si="59">E152</f>
        <v>0</v>
      </c>
      <c r="F151" s="538">
        <f t="shared" si="59"/>
        <v>0</v>
      </c>
      <c r="G151" s="538">
        <f t="shared" si="59"/>
        <v>0</v>
      </c>
      <c r="H151" s="1283">
        <f t="shared" si="59"/>
        <v>0</v>
      </c>
    </row>
    <row r="152" spans="2:8" ht="27" customHeight="1">
      <c r="B152" s="541">
        <v>2321</v>
      </c>
      <c r="C152" s="542" t="s">
        <v>737</v>
      </c>
      <c r="D152" s="543"/>
      <c r="E152" s="543"/>
      <c r="F152" s="543"/>
      <c r="G152" s="543"/>
      <c r="H152" s="1284"/>
    </row>
    <row r="153" spans="2:8" ht="27" customHeight="1">
      <c r="B153" s="536">
        <v>2330</v>
      </c>
      <c r="C153" s="540" t="s">
        <v>738</v>
      </c>
      <c r="D153" s="538">
        <f t="shared" ref="D153:H153" si="60">D154</f>
        <v>0</v>
      </c>
      <c r="E153" s="538">
        <f t="shared" si="60"/>
        <v>0</v>
      </c>
      <c r="F153" s="538">
        <f t="shared" si="60"/>
        <v>0</v>
      </c>
      <c r="G153" s="538">
        <f t="shared" si="60"/>
        <v>0</v>
      </c>
      <c r="H153" s="1283">
        <f t="shared" si="60"/>
        <v>0</v>
      </c>
    </row>
    <row r="154" spans="2:8" ht="27" customHeight="1">
      <c r="B154" s="541">
        <v>2331</v>
      </c>
      <c r="C154" s="542" t="s">
        <v>738</v>
      </c>
      <c r="D154" s="543"/>
      <c r="E154" s="543"/>
      <c r="F154" s="543"/>
      <c r="G154" s="543"/>
      <c r="H154" s="1284"/>
    </row>
    <row r="155" spans="2:8" ht="27" customHeight="1">
      <c r="B155" s="536">
        <v>2340</v>
      </c>
      <c r="C155" s="540" t="s">
        <v>739</v>
      </c>
      <c r="D155" s="538">
        <f t="shared" ref="D155:H155" si="61">D156</f>
        <v>0</v>
      </c>
      <c r="E155" s="538">
        <f t="shared" si="61"/>
        <v>0</v>
      </c>
      <c r="F155" s="538">
        <f t="shared" si="61"/>
        <v>0</v>
      </c>
      <c r="G155" s="538">
        <f t="shared" si="61"/>
        <v>0</v>
      </c>
      <c r="H155" s="1283">
        <f t="shared" si="61"/>
        <v>0</v>
      </c>
    </row>
    <row r="156" spans="2:8" ht="27" customHeight="1">
      <c r="B156" s="541">
        <v>2341</v>
      </c>
      <c r="C156" s="542" t="s">
        <v>739</v>
      </c>
      <c r="D156" s="543"/>
      <c r="E156" s="543"/>
      <c r="F156" s="543"/>
      <c r="G156" s="543"/>
      <c r="H156" s="1284"/>
    </row>
    <row r="157" spans="2:8" ht="27" customHeight="1">
      <c r="B157" s="536">
        <v>2350</v>
      </c>
      <c r="C157" s="540" t="s">
        <v>740</v>
      </c>
      <c r="D157" s="538">
        <f t="shared" ref="D157:H157" si="62">D158</f>
        <v>0</v>
      </c>
      <c r="E157" s="538">
        <f t="shared" si="62"/>
        <v>0</v>
      </c>
      <c r="F157" s="538">
        <f t="shared" si="62"/>
        <v>0</v>
      </c>
      <c r="G157" s="538">
        <f t="shared" si="62"/>
        <v>0</v>
      </c>
      <c r="H157" s="1283">
        <f t="shared" si="62"/>
        <v>0</v>
      </c>
    </row>
    <row r="158" spans="2:8" ht="27" customHeight="1">
      <c r="B158" s="541">
        <v>2351</v>
      </c>
      <c r="C158" s="542" t="s">
        <v>740</v>
      </c>
      <c r="D158" s="543"/>
      <c r="E158" s="543"/>
      <c r="F158" s="543"/>
      <c r="G158" s="543"/>
      <c r="H158" s="1284"/>
    </row>
    <row r="159" spans="2:8" ht="27" customHeight="1">
      <c r="B159" s="536">
        <v>2360</v>
      </c>
      <c r="C159" s="540" t="s">
        <v>741</v>
      </c>
      <c r="D159" s="538">
        <f t="shared" ref="D159:H159" si="63">D160</f>
        <v>0</v>
      </c>
      <c r="E159" s="538">
        <f t="shared" si="63"/>
        <v>0</v>
      </c>
      <c r="F159" s="538">
        <f t="shared" si="63"/>
        <v>0</v>
      </c>
      <c r="G159" s="538">
        <f t="shared" si="63"/>
        <v>0</v>
      </c>
      <c r="H159" s="1283">
        <f t="shared" si="63"/>
        <v>0</v>
      </c>
    </row>
    <row r="160" spans="2:8" ht="27" customHeight="1">
      <c r="B160" s="541">
        <v>2361</v>
      </c>
      <c r="C160" s="542" t="s">
        <v>741</v>
      </c>
      <c r="D160" s="543"/>
      <c r="E160" s="543"/>
      <c r="F160" s="543"/>
      <c r="G160" s="543"/>
      <c r="H160" s="1284"/>
    </row>
    <row r="161" spans="2:10" ht="27" customHeight="1">
      <c r="B161" s="536">
        <v>2370</v>
      </c>
      <c r="C161" s="540" t="s">
        <v>742</v>
      </c>
      <c r="D161" s="538">
        <f t="shared" ref="D161:H161" si="64">D162</f>
        <v>0</v>
      </c>
      <c r="E161" s="538">
        <f t="shared" si="64"/>
        <v>0</v>
      </c>
      <c r="F161" s="538">
        <f t="shared" si="64"/>
        <v>0</v>
      </c>
      <c r="G161" s="538">
        <f t="shared" si="64"/>
        <v>0</v>
      </c>
      <c r="H161" s="1283">
        <f t="shared" si="64"/>
        <v>0</v>
      </c>
    </row>
    <row r="162" spans="2:10" ht="27" customHeight="1">
      <c r="B162" s="541">
        <v>2371</v>
      </c>
      <c r="C162" s="542" t="s">
        <v>742</v>
      </c>
      <c r="D162" s="543"/>
      <c r="E162" s="543"/>
      <c r="F162" s="543"/>
      <c r="G162" s="543"/>
      <c r="H162" s="1284"/>
    </row>
    <row r="163" spans="2:10" ht="27" customHeight="1">
      <c r="B163" s="536">
        <v>2380</v>
      </c>
      <c r="C163" s="540" t="s">
        <v>743</v>
      </c>
      <c r="D163" s="538">
        <f t="shared" ref="D163:H163" si="65">D164</f>
        <v>0</v>
      </c>
      <c r="E163" s="538">
        <f t="shared" si="65"/>
        <v>0</v>
      </c>
      <c r="F163" s="538">
        <f t="shared" si="65"/>
        <v>0</v>
      </c>
      <c r="G163" s="538">
        <f t="shared" si="65"/>
        <v>0</v>
      </c>
      <c r="H163" s="1283">
        <f t="shared" si="65"/>
        <v>0</v>
      </c>
    </row>
    <row r="164" spans="2:10" ht="27" customHeight="1">
      <c r="B164" s="541">
        <v>2381</v>
      </c>
      <c r="C164" s="542" t="s">
        <v>744</v>
      </c>
      <c r="D164" s="543"/>
      <c r="E164" s="543"/>
      <c r="F164" s="543"/>
      <c r="G164" s="543"/>
      <c r="H164" s="1284"/>
    </row>
    <row r="165" spans="2:10" ht="27" customHeight="1">
      <c r="B165" s="536">
        <v>2390</v>
      </c>
      <c r="C165" s="540" t="s">
        <v>745</v>
      </c>
      <c r="D165" s="538">
        <f t="shared" ref="D165:H165" si="66">D166</f>
        <v>0</v>
      </c>
      <c r="E165" s="538">
        <f t="shared" si="66"/>
        <v>0</v>
      </c>
      <c r="F165" s="538">
        <f t="shared" si="66"/>
        <v>0</v>
      </c>
      <c r="G165" s="538">
        <f t="shared" si="66"/>
        <v>0</v>
      </c>
      <c r="H165" s="1283">
        <f t="shared" si="66"/>
        <v>0</v>
      </c>
    </row>
    <row r="166" spans="2:10" ht="27" customHeight="1">
      <c r="B166" s="541">
        <v>2391</v>
      </c>
      <c r="C166" s="542" t="s">
        <v>745</v>
      </c>
      <c r="D166" s="543"/>
      <c r="E166" s="543"/>
      <c r="F166" s="543"/>
      <c r="G166" s="543"/>
      <c r="H166" s="1284"/>
    </row>
    <row r="167" spans="2:10" ht="27" customHeight="1">
      <c r="B167" s="536">
        <v>2400</v>
      </c>
      <c r="C167" s="548" t="s">
        <v>746</v>
      </c>
      <c r="D167" s="538">
        <f>D168+D170+D172+D174+D176+D178+D180+D182+D186</f>
        <v>0</v>
      </c>
      <c r="E167" s="538">
        <f t="shared" ref="E167:H167" si="67">E168+E170+E172+E174+E176+E178+E180+E182+E186</f>
        <v>0</v>
      </c>
      <c r="F167" s="538">
        <f t="shared" si="67"/>
        <v>0</v>
      </c>
      <c r="G167" s="538">
        <f t="shared" si="67"/>
        <v>0</v>
      </c>
      <c r="H167" s="1283">
        <f t="shared" si="67"/>
        <v>0</v>
      </c>
    </row>
    <row r="168" spans="2:10" ht="27" customHeight="1">
      <c r="B168" s="536">
        <v>2410</v>
      </c>
      <c r="C168" s="540" t="s">
        <v>747</v>
      </c>
      <c r="D168" s="538">
        <f t="shared" ref="D168:H168" si="68">D169</f>
        <v>0</v>
      </c>
      <c r="E168" s="538">
        <f t="shared" si="68"/>
        <v>0</v>
      </c>
      <c r="F168" s="538">
        <f t="shared" si="68"/>
        <v>0</v>
      </c>
      <c r="G168" s="538">
        <f t="shared" si="68"/>
        <v>0</v>
      </c>
      <c r="H168" s="1283">
        <f t="shared" si="68"/>
        <v>0</v>
      </c>
    </row>
    <row r="169" spans="2:10" ht="27" customHeight="1">
      <c r="B169" s="541">
        <v>2411</v>
      </c>
      <c r="C169" s="542" t="s">
        <v>747</v>
      </c>
      <c r="D169" s="543"/>
      <c r="E169" s="543"/>
      <c r="F169" s="543"/>
      <c r="G169" s="543"/>
      <c r="H169" s="1284"/>
    </row>
    <row r="170" spans="2:10" ht="27" customHeight="1">
      <c r="B170" s="536">
        <v>2420</v>
      </c>
      <c r="C170" s="540" t="s">
        <v>748</v>
      </c>
      <c r="D170" s="538">
        <f t="shared" ref="D170:H170" si="69">D171</f>
        <v>0</v>
      </c>
      <c r="E170" s="538">
        <f t="shared" si="69"/>
        <v>0</v>
      </c>
      <c r="F170" s="538">
        <f t="shared" si="69"/>
        <v>0</v>
      </c>
      <c r="G170" s="538">
        <f t="shared" si="69"/>
        <v>0</v>
      </c>
      <c r="H170" s="1283">
        <f t="shared" si="69"/>
        <v>0</v>
      </c>
    </row>
    <row r="171" spans="2:10" ht="27" customHeight="1">
      <c r="B171" s="541">
        <v>2421</v>
      </c>
      <c r="C171" s="542" t="s">
        <v>748</v>
      </c>
      <c r="D171" s="543"/>
      <c r="E171" s="543"/>
      <c r="F171" s="543"/>
      <c r="G171" s="543"/>
      <c r="H171" s="1284"/>
    </row>
    <row r="172" spans="2:10" ht="27" customHeight="1">
      <c r="B172" s="536">
        <v>2430</v>
      </c>
      <c r="C172" s="540" t="s">
        <v>749</v>
      </c>
      <c r="D172" s="538">
        <f t="shared" ref="D172:H172" si="70">D173</f>
        <v>0</v>
      </c>
      <c r="E172" s="538">
        <f t="shared" si="70"/>
        <v>0</v>
      </c>
      <c r="F172" s="538">
        <f t="shared" si="70"/>
        <v>0</v>
      </c>
      <c r="G172" s="538">
        <f t="shared" si="70"/>
        <v>0</v>
      </c>
      <c r="H172" s="1283">
        <f t="shared" si="70"/>
        <v>0</v>
      </c>
    </row>
    <row r="173" spans="2:10" ht="27" customHeight="1">
      <c r="B173" s="541">
        <v>2431</v>
      </c>
      <c r="C173" s="542" t="s">
        <v>749</v>
      </c>
      <c r="D173" s="543"/>
      <c r="E173" s="543"/>
      <c r="F173" s="543"/>
      <c r="G173" s="543"/>
      <c r="H173" s="1284"/>
    </row>
    <row r="174" spans="2:10" ht="27" customHeight="1">
      <c r="B174" s="536">
        <v>2440</v>
      </c>
      <c r="C174" s="540" t="s">
        <v>750</v>
      </c>
      <c r="D174" s="538">
        <f t="shared" ref="D174:H174" si="71">D175</f>
        <v>0</v>
      </c>
      <c r="E174" s="538">
        <f t="shared" si="71"/>
        <v>0</v>
      </c>
      <c r="F174" s="538">
        <f t="shared" si="71"/>
        <v>0</v>
      </c>
      <c r="G174" s="538">
        <f t="shared" si="71"/>
        <v>0</v>
      </c>
      <c r="H174" s="1283">
        <f t="shared" si="71"/>
        <v>0</v>
      </c>
      <c r="J174" s="549"/>
    </row>
    <row r="175" spans="2:10" ht="27" customHeight="1">
      <c r="B175" s="541">
        <v>2441</v>
      </c>
      <c r="C175" s="542" t="s">
        <v>750</v>
      </c>
      <c r="D175" s="543"/>
      <c r="E175" s="543"/>
      <c r="F175" s="543"/>
      <c r="G175" s="543"/>
      <c r="H175" s="1284"/>
    </row>
    <row r="176" spans="2:10" ht="27" customHeight="1">
      <c r="B176" s="536">
        <v>2450</v>
      </c>
      <c r="C176" s="540" t="s">
        <v>751</v>
      </c>
      <c r="D176" s="538">
        <f t="shared" ref="D176:H176" si="72">D177</f>
        <v>0</v>
      </c>
      <c r="E176" s="538">
        <f t="shared" si="72"/>
        <v>0</v>
      </c>
      <c r="F176" s="538">
        <f t="shared" si="72"/>
        <v>0</v>
      </c>
      <c r="G176" s="538">
        <f t="shared" si="72"/>
        <v>0</v>
      </c>
      <c r="H176" s="1283">
        <f t="shared" si="72"/>
        <v>0</v>
      </c>
    </row>
    <row r="177" spans="2:8" ht="27" customHeight="1">
      <c r="B177" s="541">
        <v>2451</v>
      </c>
      <c r="C177" s="542" t="s">
        <v>751</v>
      </c>
      <c r="D177" s="543"/>
      <c r="E177" s="543"/>
      <c r="F177" s="543"/>
      <c r="G177" s="543"/>
      <c r="H177" s="1284"/>
    </row>
    <row r="178" spans="2:8" ht="27" customHeight="1">
      <c r="B178" s="536">
        <v>2460</v>
      </c>
      <c r="C178" s="540" t="s">
        <v>752</v>
      </c>
      <c r="D178" s="538">
        <f t="shared" ref="D178:H178" si="73">D179</f>
        <v>0</v>
      </c>
      <c r="E178" s="538">
        <f t="shared" si="73"/>
        <v>0</v>
      </c>
      <c r="F178" s="538">
        <f t="shared" si="73"/>
        <v>0</v>
      </c>
      <c r="G178" s="538">
        <f t="shared" si="73"/>
        <v>0</v>
      </c>
      <c r="H178" s="1283">
        <f t="shared" si="73"/>
        <v>0</v>
      </c>
    </row>
    <row r="179" spans="2:8" ht="27" customHeight="1">
      <c r="B179" s="541">
        <v>2461</v>
      </c>
      <c r="C179" s="542" t="s">
        <v>752</v>
      </c>
      <c r="D179" s="543"/>
      <c r="E179" s="543"/>
      <c r="F179" s="543"/>
      <c r="G179" s="543"/>
      <c r="H179" s="1284"/>
    </row>
    <row r="180" spans="2:8" ht="27" customHeight="1">
      <c r="B180" s="536">
        <v>2470</v>
      </c>
      <c r="C180" s="540" t="s">
        <v>753</v>
      </c>
      <c r="D180" s="538">
        <f t="shared" ref="D180:H180" si="74">D181</f>
        <v>0</v>
      </c>
      <c r="E180" s="538">
        <f t="shared" si="74"/>
        <v>0</v>
      </c>
      <c r="F180" s="538">
        <f t="shared" si="74"/>
        <v>0</v>
      </c>
      <c r="G180" s="538">
        <f t="shared" si="74"/>
        <v>0</v>
      </c>
      <c r="H180" s="1283">
        <f t="shared" si="74"/>
        <v>0</v>
      </c>
    </row>
    <row r="181" spans="2:8" ht="27" customHeight="1">
      <c r="B181" s="541">
        <v>2471</v>
      </c>
      <c r="C181" s="542" t="s">
        <v>753</v>
      </c>
      <c r="D181" s="543"/>
      <c r="E181" s="543"/>
      <c r="F181" s="543"/>
      <c r="G181" s="543"/>
      <c r="H181" s="1284"/>
    </row>
    <row r="182" spans="2:8" ht="27" customHeight="1">
      <c r="B182" s="536">
        <v>2480</v>
      </c>
      <c r="C182" s="540" t="s">
        <v>754</v>
      </c>
      <c r="D182" s="538">
        <f t="shared" ref="D182" si="75">D183+D184+D185</f>
        <v>0</v>
      </c>
      <c r="E182" s="538">
        <f t="shared" ref="E182:H182" si="76">E183+E184+E185</f>
        <v>0</v>
      </c>
      <c r="F182" s="538">
        <f t="shared" si="76"/>
        <v>0</v>
      </c>
      <c r="G182" s="538">
        <f t="shared" si="76"/>
        <v>0</v>
      </c>
      <c r="H182" s="1283">
        <f t="shared" si="76"/>
        <v>0</v>
      </c>
    </row>
    <row r="183" spans="2:8" ht="27" customHeight="1">
      <c r="B183" s="541">
        <v>2481</v>
      </c>
      <c r="C183" s="542" t="s">
        <v>754</v>
      </c>
      <c r="D183" s="543"/>
      <c r="E183" s="543"/>
      <c r="F183" s="543"/>
      <c r="G183" s="543"/>
      <c r="H183" s="1284"/>
    </row>
    <row r="184" spans="2:8" ht="27" customHeight="1">
      <c r="B184" s="541">
        <v>2482</v>
      </c>
      <c r="C184" s="542" t="s">
        <v>755</v>
      </c>
      <c r="D184" s="543"/>
      <c r="E184" s="543"/>
      <c r="F184" s="543"/>
      <c r="G184" s="543"/>
      <c r="H184" s="1284"/>
    </row>
    <row r="185" spans="2:8" ht="27" customHeight="1">
      <c r="B185" s="541">
        <v>2483</v>
      </c>
      <c r="C185" s="542" t="s">
        <v>756</v>
      </c>
      <c r="D185" s="543"/>
      <c r="E185" s="543"/>
      <c r="F185" s="543"/>
      <c r="G185" s="543"/>
      <c r="H185" s="1284"/>
    </row>
    <row r="186" spans="2:8" ht="27" customHeight="1">
      <c r="B186" s="536">
        <v>2490</v>
      </c>
      <c r="C186" s="540" t="s">
        <v>757</v>
      </c>
      <c r="D186" s="538">
        <f>SUM(D187:D188)</f>
        <v>0</v>
      </c>
      <c r="E186" s="538">
        <f t="shared" ref="E186:H186" si="77">SUM(E187:E188)</f>
        <v>0</v>
      </c>
      <c r="F186" s="538">
        <f t="shared" si="77"/>
        <v>0</v>
      </c>
      <c r="G186" s="538">
        <f t="shared" si="77"/>
        <v>0</v>
      </c>
      <c r="H186" s="1283">
        <f t="shared" si="77"/>
        <v>0</v>
      </c>
    </row>
    <row r="187" spans="2:8" ht="27" customHeight="1">
      <c r="B187" s="541">
        <v>2491</v>
      </c>
      <c r="C187" s="542" t="s">
        <v>758</v>
      </c>
      <c r="D187" s="543"/>
      <c r="E187" s="543"/>
      <c r="F187" s="543"/>
      <c r="G187" s="543"/>
      <c r="H187" s="1284"/>
    </row>
    <row r="188" spans="2:8" ht="27" customHeight="1">
      <c r="B188" s="541">
        <v>2492</v>
      </c>
      <c r="C188" s="542" t="s">
        <v>759</v>
      </c>
      <c r="D188" s="543"/>
      <c r="E188" s="543"/>
      <c r="F188" s="543"/>
      <c r="G188" s="543"/>
      <c r="H188" s="1284"/>
    </row>
    <row r="189" spans="2:8" ht="27" customHeight="1">
      <c r="B189" s="536">
        <v>2500</v>
      </c>
      <c r="C189" s="548" t="s">
        <v>760</v>
      </c>
      <c r="D189" s="538">
        <f>D190+D192+D194+D196+D198+D200+D202</f>
        <v>0</v>
      </c>
      <c r="E189" s="538">
        <f t="shared" ref="E189:H189" si="78">E190+E192+E194+E196+E198+E200+E202</f>
        <v>0</v>
      </c>
      <c r="F189" s="538">
        <f t="shared" si="78"/>
        <v>0</v>
      </c>
      <c r="G189" s="538">
        <f t="shared" si="78"/>
        <v>0</v>
      </c>
      <c r="H189" s="1283">
        <f t="shared" si="78"/>
        <v>0</v>
      </c>
    </row>
    <row r="190" spans="2:8" ht="27" customHeight="1">
      <c r="B190" s="536">
        <v>2510</v>
      </c>
      <c r="C190" s="540" t="s">
        <v>761</v>
      </c>
      <c r="D190" s="538">
        <f t="shared" ref="D190:H190" si="79">D191</f>
        <v>0</v>
      </c>
      <c r="E190" s="538">
        <f t="shared" si="79"/>
        <v>0</v>
      </c>
      <c r="F190" s="538">
        <f t="shared" si="79"/>
        <v>0</v>
      </c>
      <c r="G190" s="538">
        <f t="shared" si="79"/>
        <v>0</v>
      </c>
      <c r="H190" s="1283">
        <f t="shared" si="79"/>
        <v>0</v>
      </c>
    </row>
    <row r="191" spans="2:8" ht="27" customHeight="1">
      <c r="B191" s="541">
        <v>2511</v>
      </c>
      <c r="C191" s="542" t="s">
        <v>762</v>
      </c>
      <c r="D191" s="543"/>
      <c r="E191" s="543"/>
      <c r="F191" s="543"/>
      <c r="G191" s="543"/>
      <c r="H191" s="1284"/>
    </row>
    <row r="192" spans="2:8" ht="27" customHeight="1">
      <c r="B192" s="536">
        <v>2520</v>
      </c>
      <c r="C192" s="540" t="s">
        <v>763</v>
      </c>
      <c r="D192" s="538">
        <f t="shared" ref="D192:H192" si="80">D193</f>
        <v>0</v>
      </c>
      <c r="E192" s="538">
        <f t="shared" si="80"/>
        <v>0</v>
      </c>
      <c r="F192" s="538">
        <f t="shared" si="80"/>
        <v>0</v>
      </c>
      <c r="G192" s="538">
        <f t="shared" si="80"/>
        <v>0</v>
      </c>
      <c r="H192" s="1283">
        <f t="shared" si="80"/>
        <v>0</v>
      </c>
    </row>
    <row r="193" spans="2:8" ht="27" customHeight="1">
      <c r="B193" s="541">
        <v>2521</v>
      </c>
      <c r="C193" s="542" t="s">
        <v>764</v>
      </c>
      <c r="D193" s="543"/>
      <c r="E193" s="543"/>
      <c r="F193" s="543"/>
      <c r="G193" s="543"/>
      <c r="H193" s="1284"/>
    </row>
    <row r="194" spans="2:8" ht="27" customHeight="1">
      <c r="B194" s="536">
        <v>2530</v>
      </c>
      <c r="C194" s="540" t="s">
        <v>765</v>
      </c>
      <c r="D194" s="538">
        <f t="shared" ref="D194:H194" si="81">D195</f>
        <v>0</v>
      </c>
      <c r="E194" s="538">
        <f t="shared" si="81"/>
        <v>0</v>
      </c>
      <c r="F194" s="538">
        <f t="shared" si="81"/>
        <v>0</v>
      </c>
      <c r="G194" s="538">
        <f t="shared" si="81"/>
        <v>0</v>
      </c>
      <c r="H194" s="1283">
        <f t="shared" si="81"/>
        <v>0</v>
      </c>
    </row>
    <row r="195" spans="2:8" ht="27" customHeight="1">
      <c r="B195" s="541">
        <v>2531</v>
      </c>
      <c r="C195" s="542" t="s">
        <v>765</v>
      </c>
      <c r="D195" s="543"/>
      <c r="E195" s="543"/>
      <c r="F195" s="543"/>
      <c r="G195" s="543"/>
      <c r="H195" s="1284"/>
    </row>
    <row r="196" spans="2:8" ht="27" customHeight="1">
      <c r="B196" s="536">
        <v>2540</v>
      </c>
      <c r="C196" s="540" t="s">
        <v>766</v>
      </c>
      <c r="D196" s="538">
        <f t="shared" ref="D196:H196" si="82">D197</f>
        <v>0</v>
      </c>
      <c r="E196" s="538">
        <f t="shared" si="82"/>
        <v>0</v>
      </c>
      <c r="F196" s="538">
        <f t="shared" si="82"/>
        <v>0</v>
      </c>
      <c r="G196" s="538">
        <f t="shared" si="82"/>
        <v>0</v>
      </c>
      <c r="H196" s="1283">
        <f t="shared" si="82"/>
        <v>0</v>
      </c>
    </row>
    <row r="197" spans="2:8" ht="27" customHeight="1">
      <c r="B197" s="541">
        <v>2541</v>
      </c>
      <c r="C197" s="542" t="s">
        <v>766</v>
      </c>
      <c r="D197" s="543"/>
      <c r="E197" s="543"/>
      <c r="F197" s="543"/>
      <c r="G197" s="543"/>
      <c r="H197" s="1284"/>
    </row>
    <row r="198" spans="2:8" ht="27" customHeight="1">
      <c r="B198" s="536">
        <v>2550</v>
      </c>
      <c r="C198" s="540" t="s">
        <v>767</v>
      </c>
      <c r="D198" s="538">
        <f t="shared" ref="D198:H198" si="83">D199</f>
        <v>0</v>
      </c>
      <c r="E198" s="538">
        <f t="shared" si="83"/>
        <v>0</v>
      </c>
      <c r="F198" s="538">
        <f t="shared" si="83"/>
        <v>0</v>
      </c>
      <c r="G198" s="538">
        <f t="shared" si="83"/>
        <v>0</v>
      </c>
      <c r="H198" s="1283">
        <f t="shared" si="83"/>
        <v>0</v>
      </c>
    </row>
    <row r="199" spans="2:8" ht="27" customHeight="1">
      <c r="B199" s="541">
        <v>2551</v>
      </c>
      <c r="C199" s="542" t="s">
        <v>767</v>
      </c>
      <c r="D199" s="543"/>
      <c r="E199" s="543"/>
      <c r="F199" s="543"/>
      <c r="G199" s="543"/>
      <c r="H199" s="1284"/>
    </row>
    <row r="200" spans="2:8" ht="27" customHeight="1">
      <c r="B200" s="536">
        <v>2560</v>
      </c>
      <c r="C200" s="540" t="s">
        <v>768</v>
      </c>
      <c r="D200" s="538">
        <f t="shared" ref="D200:H200" si="84">D201</f>
        <v>0</v>
      </c>
      <c r="E200" s="538">
        <f t="shared" si="84"/>
        <v>0</v>
      </c>
      <c r="F200" s="538">
        <f t="shared" si="84"/>
        <v>0</v>
      </c>
      <c r="G200" s="538">
        <f t="shared" si="84"/>
        <v>0</v>
      </c>
      <c r="H200" s="1283">
        <f t="shared" si="84"/>
        <v>0</v>
      </c>
    </row>
    <row r="201" spans="2:8" ht="27" customHeight="1">
      <c r="B201" s="541">
        <v>2561</v>
      </c>
      <c r="C201" s="542" t="s">
        <v>768</v>
      </c>
      <c r="D201" s="543"/>
      <c r="E201" s="543"/>
      <c r="F201" s="543"/>
      <c r="G201" s="543"/>
      <c r="H201" s="1284"/>
    </row>
    <row r="202" spans="2:8" ht="27" customHeight="1">
      <c r="B202" s="536">
        <v>2590</v>
      </c>
      <c r="C202" s="540" t="s">
        <v>769</v>
      </c>
      <c r="D202" s="538">
        <f t="shared" ref="D202:H202" si="85">D203</f>
        <v>0</v>
      </c>
      <c r="E202" s="538">
        <f t="shared" si="85"/>
        <v>0</v>
      </c>
      <c r="F202" s="538">
        <f t="shared" si="85"/>
        <v>0</v>
      </c>
      <c r="G202" s="538">
        <f t="shared" si="85"/>
        <v>0</v>
      </c>
      <c r="H202" s="1283">
        <f t="shared" si="85"/>
        <v>0</v>
      </c>
    </row>
    <row r="203" spans="2:8" ht="27" customHeight="1">
      <c r="B203" s="541">
        <v>2591</v>
      </c>
      <c r="C203" s="542" t="s">
        <v>769</v>
      </c>
      <c r="D203" s="543"/>
      <c r="E203" s="543"/>
      <c r="F203" s="543"/>
      <c r="G203" s="543"/>
      <c r="H203" s="1284"/>
    </row>
    <row r="204" spans="2:8" ht="27" customHeight="1">
      <c r="B204" s="536">
        <v>2600</v>
      </c>
      <c r="C204" s="548" t="s">
        <v>770</v>
      </c>
      <c r="D204" s="538">
        <f>D205+D207</f>
        <v>0</v>
      </c>
      <c r="E204" s="538">
        <f t="shared" ref="E204:H204" si="86">E205+E207</f>
        <v>0</v>
      </c>
      <c r="F204" s="538">
        <f t="shared" si="86"/>
        <v>0</v>
      </c>
      <c r="G204" s="538">
        <f t="shared" si="86"/>
        <v>0</v>
      </c>
      <c r="H204" s="1283">
        <f t="shared" si="86"/>
        <v>0</v>
      </c>
    </row>
    <row r="205" spans="2:8" ht="27" customHeight="1">
      <c r="B205" s="536">
        <v>2610</v>
      </c>
      <c r="C205" s="540" t="s">
        <v>770</v>
      </c>
      <c r="D205" s="538">
        <f t="shared" ref="D205:H205" si="87">D206</f>
        <v>0</v>
      </c>
      <c r="E205" s="538">
        <f t="shared" si="87"/>
        <v>0</v>
      </c>
      <c r="F205" s="538">
        <f t="shared" si="87"/>
        <v>0</v>
      </c>
      <c r="G205" s="538">
        <f t="shared" si="87"/>
        <v>0</v>
      </c>
      <c r="H205" s="1283">
        <f t="shared" si="87"/>
        <v>0</v>
      </c>
    </row>
    <row r="206" spans="2:8" ht="27" customHeight="1">
      <c r="B206" s="541">
        <v>2611</v>
      </c>
      <c r="C206" s="542" t="s">
        <v>770</v>
      </c>
      <c r="D206" s="543"/>
      <c r="E206" s="543"/>
      <c r="F206" s="543"/>
      <c r="G206" s="543"/>
      <c r="H206" s="1284"/>
    </row>
    <row r="207" spans="2:8" ht="27" customHeight="1">
      <c r="B207" s="536">
        <v>2620</v>
      </c>
      <c r="C207" s="540" t="s">
        <v>771</v>
      </c>
      <c r="D207" s="538">
        <f t="shared" ref="D207:H207" si="88">D208</f>
        <v>0</v>
      </c>
      <c r="E207" s="538">
        <f t="shared" si="88"/>
        <v>0</v>
      </c>
      <c r="F207" s="538">
        <f t="shared" si="88"/>
        <v>0</v>
      </c>
      <c r="G207" s="538">
        <f t="shared" si="88"/>
        <v>0</v>
      </c>
      <c r="H207" s="1283">
        <f t="shared" si="88"/>
        <v>0</v>
      </c>
    </row>
    <row r="208" spans="2:8" ht="27" customHeight="1">
      <c r="B208" s="541">
        <v>2621</v>
      </c>
      <c r="C208" s="542" t="s">
        <v>771</v>
      </c>
      <c r="D208" s="543"/>
      <c r="E208" s="543"/>
      <c r="F208" s="543"/>
      <c r="G208" s="543"/>
      <c r="H208" s="1284"/>
    </row>
    <row r="209" spans="2:8" ht="27" customHeight="1">
      <c r="B209" s="536">
        <v>2700</v>
      </c>
      <c r="C209" s="548" t="s">
        <v>772</v>
      </c>
      <c r="D209" s="538">
        <f>+D210+D212+D214+D216+D218</f>
        <v>0</v>
      </c>
      <c r="E209" s="538">
        <f t="shared" ref="E209:H209" si="89">+E210+E212+E214+E216+E218</f>
        <v>0</v>
      </c>
      <c r="F209" s="538">
        <f t="shared" si="89"/>
        <v>0</v>
      </c>
      <c r="G209" s="538">
        <f t="shared" si="89"/>
        <v>0</v>
      </c>
      <c r="H209" s="1283">
        <f t="shared" si="89"/>
        <v>0</v>
      </c>
    </row>
    <row r="210" spans="2:8" ht="27" customHeight="1">
      <c r="B210" s="536">
        <v>2710</v>
      </c>
      <c r="C210" s="540" t="s">
        <v>773</v>
      </c>
      <c r="D210" s="538">
        <f>+D211</f>
        <v>0</v>
      </c>
      <c r="E210" s="538">
        <f t="shared" ref="E210:H210" si="90">+E211</f>
        <v>0</v>
      </c>
      <c r="F210" s="538">
        <f t="shared" si="90"/>
        <v>0</v>
      </c>
      <c r="G210" s="538">
        <f t="shared" si="90"/>
        <v>0</v>
      </c>
      <c r="H210" s="1283">
        <f t="shared" si="90"/>
        <v>0</v>
      </c>
    </row>
    <row r="211" spans="2:8" ht="27" customHeight="1">
      <c r="B211" s="541">
        <v>2711</v>
      </c>
      <c r="C211" s="542" t="s">
        <v>773</v>
      </c>
      <c r="D211" s="543"/>
      <c r="E211" s="543"/>
      <c r="F211" s="543"/>
      <c r="G211" s="543"/>
      <c r="H211" s="1284"/>
    </row>
    <row r="212" spans="2:8" ht="27" customHeight="1">
      <c r="B212" s="536">
        <v>2720</v>
      </c>
      <c r="C212" s="540" t="s">
        <v>774</v>
      </c>
      <c r="D212" s="538">
        <f t="shared" ref="D212:H212" si="91">D213</f>
        <v>0</v>
      </c>
      <c r="E212" s="538">
        <f t="shared" si="91"/>
        <v>0</v>
      </c>
      <c r="F212" s="538">
        <f t="shared" si="91"/>
        <v>0</v>
      </c>
      <c r="G212" s="538">
        <f t="shared" si="91"/>
        <v>0</v>
      </c>
      <c r="H212" s="1283">
        <f t="shared" si="91"/>
        <v>0</v>
      </c>
    </row>
    <row r="213" spans="2:8" ht="27" customHeight="1">
      <c r="B213" s="541">
        <v>2721</v>
      </c>
      <c r="C213" s="542" t="s">
        <v>774</v>
      </c>
      <c r="D213" s="543"/>
      <c r="E213" s="543"/>
      <c r="F213" s="543"/>
      <c r="G213" s="543"/>
      <c r="H213" s="1284"/>
    </row>
    <row r="214" spans="2:8" ht="27" customHeight="1">
      <c r="B214" s="536">
        <v>2730</v>
      </c>
      <c r="C214" s="540" t="s">
        <v>775</v>
      </c>
      <c r="D214" s="538">
        <f t="shared" ref="D214:H214" si="92">D215</f>
        <v>0</v>
      </c>
      <c r="E214" s="538">
        <f t="shared" si="92"/>
        <v>0</v>
      </c>
      <c r="F214" s="538">
        <f t="shared" si="92"/>
        <v>0</v>
      </c>
      <c r="G214" s="538">
        <f t="shared" si="92"/>
        <v>0</v>
      </c>
      <c r="H214" s="1283">
        <f t="shared" si="92"/>
        <v>0</v>
      </c>
    </row>
    <row r="215" spans="2:8" ht="27" customHeight="1">
      <c r="B215" s="541">
        <v>2731</v>
      </c>
      <c r="C215" s="542" t="s">
        <v>775</v>
      </c>
      <c r="D215" s="543"/>
      <c r="E215" s="543"/>
      <c r="F215" s="543"/>
      <c r="G215" s="543"/>
      <c r="H215" s="1284"/>
    </row>
    <row r="216" spans="2:8" ht="27" customHeight="1">
      <c r="B216" s="536">
        <v>2740</v>
      </c>
      <c r="C216" s="540" t="s">
        <v>776</v>
      </c>
      <c r="D216" s="538">
        <f t="shared" ref="D216:H216" si="93">D217</f>
        <v>0</v>
      </c>
      <c r="E216" s="538">
        <f t="shared" si="93"/>
        <v>0</v>
      </c>
      <c r="F216" s="538">
        <f t="shared" si="93"/>
        <v>0</v>
      </c>
      <c r="G216" s="538">
        <f t="shared" si="93"/>
        <v>0</v>
      </c>
      <c r="H216" s="1283">
        <f t="shared" si="93"/>
        <v>0</v>
      </c>
    </row>
    <row r="217" spans="2:8" ht="27" customHeight="1">
      <c r="B217" s="541">
        <v>2741</v>
      </c>
      <c r="C217" s="542" t="s">
        <v>776</v>
      </c>
      <c r="D217" s="543"/>
      <c r="E217" s="543"/>
      <c r="F217" s="543"/>
      <c r="G217" s="543"/>
      <c r="H217" s="1284"/>
    </row>
    <row r="218" spans="2:8" ht="27" customHeight="1">
      <c r="B218" s="536">
        <v>2750</v>
      </c>
      <c r="C218" s="540" t="s">
        <v>777</v>
      </c>
      <c r="D218" s="538">
        <f t="shared" ref="D218:H218" si="94">D219</f>
        <v>0</v>
      </c>
      <c r="E218" s="538">
        <f t="shared" si="94"/>
        <v>0</v>
      </c>
      <c r="F218" s="538">
        <f t="shared" si="94"/>
        <v>0</v>
      </c>
      <c r="G218" s="538">
        <f t="shared" si="94"/>
        <v>0</v>
      </c>
      <c r="H218" s="1283">
        <f t="shared" si="94"/>
        <v>0</v>
      </c>
    </row>
    <row r="219" spans="2:8" ht="27" customHeight="1">
      <c r="B219" s="541">
        <v>2751</v>
      </c>
      <c r="C219" s="542" t="s">
        <v>778</v>
      </c>
      <c r="D219" s="543"/>
      <c r="E219" s="543"/>
      <c r="F219" s="543"/>
      <c r="G219" s="543"/>
      <c r="H219" s="1284"/>
    </row>
    <row r="220" spans="2:8" ht="27" customHeight="1">
      <c r="B220" s="536">
        <v>2800</v>
      </c>
      <c r="C220" s="548" t="s">
        <v>779</v>
      </c>
      <c r="D220" s="538">
        <f>D221+D223+D225</f>
        <v>0</v>
      </c>
      <c r="E220" s="538">
        <f t="shared" ref="E220:H220" si="95">E221+E223+E225</f>
        <v>0</v>
      </c>
      <c r="F220" s="538">
        <f t="shared" si="95"/>
        <v>0</v>
      </c>
      <c r="G220" s="538">
        <f t="shared" si="95"/>
        <v>0</v>
      </c>
      <c r="H220" s="1283">
        <f t="shared" si="95"/>
        <v>0</v>
      </c>
    </row>
    <row r="221" spans="2:8" ht="27" customHeight="1">
      <c r="B221" s="536">
        <v>2810</v>
      </c>
      <c r="C221" s="540" t="s">
        <v>780</v>
      </c>
      <c r="D221" s="538">
        <f t="shared" ref="D221:H221" si="96">D222</f>
        <v>0</v>
      </c>
      <c r="E221" s="538">
        <f t="shared" si="96"/>
        <v>0</v>
      </c>
      <c r="F221" s="538">
        <f t="shared" si="96"/>
        <v>0</v>
      </c>
      <c r="G221" s="538">
        <f t="shared" si="96"/>
        <v>0</v>
      </c>
      <c r="H221" s="1283">
        <f t="shared" si="96"/>
        <v>0</v>
      </c>
    </row>
    <row r="222" spans="2:8" ht="27" customHeight="1">
      <c r="B222" s="541">
        <v>2811</v>
      </c>
      <c r="C222" s="542" t="s">
        <v>780</v>
      </c>
      <c r="D222" s="543"/>
      <c r="E222" s="543"/>
      <c r="F222" s="543"/>
      <c r="G222" s="543"/>
      <c r="H222" s="1284"/>
    </row>
    <row r="223" spans="2:8" ht="27" customHeight="1">
      <c r="B223" s="536">
        <v>2820</v>
      </c>
      <c r="C223" s="540" t="s">
        <v>781</v>
      </c>
      <c r="D223" s="538">
        <f t="shared" ref="D223:H223" si="97">D224</f>
        <v>0</v>
      </c>
      <c r="E223" s="538">
        <f t="shared" si="97"/>
        <v>0</v>
      </c>
      <c r="F223" s="538">
        <f t="shared" si="97"/>
        <v>0</v>
      </c>
      <c r="G223" s="538">
        <f t="shared" si="97"/>
        <v>0</v>
      </c>
      <c r="H223" s="1283">
        <f t="shared" si="97"/>
        <v>0</v>
      </c>
    </row>
    <row r="224" spans="2:8" s="555" customFormat="1" ht="27" customHeight="1">
      <c r="B224" s="541">
        <v>2821</v>
      </c>
      <c r="C224" s="542" t="s">
        <v>782</v>
      </c>
      <c r="D224" s="543"/>
      <c r="E224" s="543"/>
      <c r="F224" s="543"/>
      <c r="G224" s="543"/>
      <c r="H224" s="1284"/>
    </row>
    <row r="225" spans="2:8" s="555" customFormat="1" ht="27" customHeight="1">
      <c r="B225" s="536">
        <v>2830</v>
      </c>
      <c r="C225" s="540" t="s">
        <v>783</v>
      </c>
      <c r="D225" s="538">
        <f t="shared" ref="D225:H225" si="98">D226</f>
        <v>0</v>
      </c>
      <c r="E225" s="538">
        <f t="shared" si="98"/>
        <v>0</v>
      </c>
      <c r="F225" s="538">
        <f t="shared" si="98"/>
        <v>0</v>
      </c>
      <c r="G225" s="538">
        <f t="shared" si="98"/>
        <v>0</v>
      </c>
      <c r="H225" s="1283">
        <f t="shared" si="98"/>
        <v>0</v>
      </c>
    </row>
    <row r="226" spans="2:8" s="555" customFormat="1" ht="27" customHeight="1">
      <c r="B226" s="541">
        <v>2831</v>
      </c>
      <c r="C226" s="542" t="s">
        <v>784</v>
      </c>
      <c r="D226" s="543"/>
      <c r="E226" s="543"/>
      <c r="F226" s="543"/>
      <c r="G226" s="543"/>
      <c r="H226" s="1284"/>
    </row>
    <row r="227" spans="2:8" ht="27" customHeight="1">
      <c r="B227" s="536">
        <v>2900</v>
      </c>
      <c r="C227" s="548" t="s">
        <v>785</v>
      </c>
      <c r="D227" s="538">
        <f>D228+D230+D232+D234+D236+D238+D240+D243+D245</f>
        <v>0</v>
      </c>
      <c r="E227" s="538">
        <f t="shared" ref="E227:H227" si="99">E228+E230+E232+E234+E236+E238+E240+E243+E245</f>
        <v>0</v>
      </c>
      <c r="F227" s="538">
        <f t="shared" si="99"/>
        <v>0</v>
      </c>
      <c r="G227" s="538">
        <f t="shared" si="99"/>
        <v>0</v>
      </c>
      <c r="H227" s="1283">
        <f t="shared" si="99"/>
        <v>0</v>
      </c>
    </row>
    <row r="228" spans="2:8" ht="27" customHeight="1">
      <c r="B228" s="536">
        <v>2910</v>
      </c>
      <c r="C228" s="540" t="s">
        <v>786</v>
      </c>
      <c r="D228" s="538">
        <f t="shared" ref="D228:H228" si="100">D229</f>
        <v>0</v>
      </c>
      <c r="E228" s="538">
        <f t="shared" si="100"/>
        <v>0</v>
      </c>
      <c r="F228" s="538">
        <f t="shared" si="100"/>
        <v>0</v>
      </c>
      <c r="G228" s="538">
        <f t="shared" si="100"/>
        <v>0</v>
      </c>
      <c r="H228" s="1283">
        <f t="shared" si="100"/>
        <v>0</v>
      </c>
    </row>
    <row r="229" spans="2:8" ht="27" customHeight="1">
      <c r="B229" s="541">
        <v>2911</v>
      </c>
      <c r="C229" s="542" t="s">
        <v>787</v>
      </c>
      <c r="D229" s="543"/>
      <c r="E229" s="543"/>
      <c r="F229" s="543"/>
      <c r="G229" s="543"/>
      <c r="H229" s="1284"/>
    </row>
    <row r="230" spans="2:8" ht="27" customHeight="1">
      <c r="B230" s="536">
        <v>2920</v>
      </c>
      <c r="C230" s="540" t="s">
        <v>788</v>
      </c>
      <c r="D230" s="538">
        <f t="shared" ref="D230:H230" si="101">D231</f>
        <v>0</v>
      </c>
      <c r="E230" s="538">
        <f t="shared" si="101"/>
        <v>0</v>
      </c>
      <c r="F230" s="538">
        <f t="shared" si="101"/>
        <v>0</v>
      </c>
      <c r="G230" s="538">
        <f t="shared" si="101"/>
        <v>0</v>
      </c>
      <c r="H230" s="1283">
        <f t="shared" si="101"/>
        <v>0</v>
      </c>
    </row>
    <row r="231" spans="2:8" ht="27" customHeight="1">
      <c r="B231" s="541">
        <v>2921</v>
      </c>
      <c r="C231" s="542" t="s">
        <v>788</v>
      </c>
      <c r="D231" s="543"/>
      <c r="E231" s="543"/>
      <c r="F231" s="543"/>
      <c r="G231" s="543"/>
      <c r="H231" s="1284"/>
    </row>
    <row r="232" spans="2:8" ht="27" customHeight="1">
      <c r="B232" s="536">
        <v>2930</v>
      </c>
      <c r="C232" s="540" t="s">
        <v>789</v>
      </c>
      <c r="D232" s="538">
        <f t="shared" ref="D232:H232" si="102">D233</f>
        <v>0</v>
      </c>
      <c r="E232" s="538">
        <f t="shared" si="102"/>
        <v>0</v>
      </c>
      <c r="F232" s="538">
        <f t="shared" si="102"/>
        <v>0</v>
      </c>
      <c r="G232" s="538">
        <f t="shared" si="102"/>
        <v>0</v>
      </c>
      <c r="H232" s="1283">
        <f t="shared" si="102"/>
        <v>0</v>
      </c>
    </row>
    <row r="233" spans="2:8" ht="27" customHeight="1">
      <c r="B233" s="541">
        <v>2931</v>
      </c>
      <c r="C233" s="542" t="s">
        <v>789</v>
      </c>
      <c r="D233" s="543"/>
      <c r="E233" s="543"/>
      <c r="F233" s="543"/>
      <c r="G233" s="543"/>
      <c r="H233" s="1284"/>
    </row>
    <row r="234" spans="2:8" ht="27" customHeight="1">
      <c r="B234" s="536">
        <v>2940</v>
      </c>
      <c r="C234" s="540" t="s">
        <v>790</v>
      </c>
      <c r="D234" s="538">
        <f t="shared" ref="D234:H234" si="103">D235</f>
        <v>0</v>
      </c>
      <c r="E234" s="538">
        <f t="shared" si="103"/>
        <v>0</v>
      </c>
      <c r="F234" s="538">
        <f t="shared" si="103"/>
        <v>0</v>
      </c>
      <c r="G234" s="538">
        <f t="shared" si="103"/>
        <v>0</v>
      </c>
      <c r="H234" s="1283">
        <f t="shared" si="103"/>
        <v>0</v>
      </c>
    </row>
    <row r="235" spans="2:8" ht="27" customHeight="1">
      <c r="B235" s="541">
        <v>2941</v>
      </c>
      <c r="C235" s="542" t="s">
        <v>791</v>
      </c>
      <c r="D235" s="543"/>
      <c r="E235" s="543"/>
      <c r="F235" s="543"/>
      <c r="G235" s="543"/>
      <c r="H235" s="1284"/>
    </row>
    <row r="236" spans="2:8" ht="27" customHeight="1">
      <c r="B236" s="536">
        <v>2950</v>
      </c>
      <c r="C236" s="540" t="s">
        <v>792</v>
      </c>
      <c r="D236" s="538">
        <f t="shared" ref="D236:H236" si="104">D237</f>
        <v>0</v>
      </c>
      <c r="E236" s="538">
        <f t="shared" si="104"/>
        <v>0</v>
      </c>
      <c r="F236" s="538">
        <f t="shared" si="104"/>
        <v>0</v>
      </c>
      <c r="G236" s="538">
        <f t="shared" si="104"/>
        <v>0</v>
      </c>
      <c r="H236" s="1283">
        <f t="shared" si="104"/>
        <v>0</v>
      </c>
    </row>
    <row r="237" spans="2:8" ht="27" customHeight="1">
      <c r="B237" s="541">
        <v>2951</v>
      </c>
      <c r="C237" s="542" t="s">
        <v>792</v>
      </c>
      <c r="D237" s="543"/>
      <c r="E237" s="543"/>
      <c r="F237" s="543"/>
      <c r="G237" s="543"/>
      <c r="H237" s="1284"/>
    </row>
    <row r="238" spans="2:8" ht="27" customHeight="1">
      <c r="B238" s="536">
        <v>2960</v>
      </c>
      <c r="C238" s="540" t="s">
        <v>793</v>
      </c>
      <c r="D238" s="538">
        <f t="shared" ref="D238:H238" si="105">D239</f>
        <v>0</v>
      </c>
      <c r="E238" s="538">
        <f t="shared" si="105"/>
        <v>0</v>
      </c>
      <c r="F238" s="538">
        <f t="shared" si="105"/>
        <v>0</v>
      </c>
      <c r="G238" s="538">
        <f t="shared" si="105"/>
        <v>0</v>
      </c>
      <c r="H238" s="1283">
        <f t="shared" si="105"/>
        <v>0</v>
      </c>
    </row>
    <row r="239" spans="2:8" ht="27" customHeight="1">
      <c r="B239" s="541">
        <v>2961</v>
      </c>
      <c r="C239" s="542" t="s">
        <v>793</v>
      </c>
      <c r="D239" s="543"/>
      <c r="E239" s="543"/>
      <c r="F239" s="543"/>
      <c r="G239" s="543"/>
      <c r="H239" s="1284"/>
    </row>
    <row r="240" spans="2:8" ht="27" customHeight="1">
      <c r="B240" s="536">
        <v>2970</v>
      </c>
      <c r="C240" s="540" t="s">
        <v>794</v>
      </c>
      <c r="D240" s="538">
        <f>SUM(D241:D242)</f>
        <v>0</v>
      </c>
      <c r="E240" s="538">
        <f t="shared" ref="E240:H240" si="106">SUM(E241:E242)</f>
        <v>0</v>
      </c>
      <c r="F240" s="538">
        <f t="shared" si="106"/>
        <v>0</v>
      </c>
      <c r="G240" s="538">
        <f t="shared" si="106"/>
        <v>0</v>
      </c>
      <c r="H240" s="1283">
        <f t="shared" si="106"/>
        <v>0</v>
      </c>
    </row>
    <row r="241" spans="2:8" ht="27" customHeight="1">
      <c r="B241" s="541">
        <v>2971</v>
      </c>
      <c r="C241" s="542" t="s">
        <v>795</v>
      </c>
      <c r="D241" s="543"/>
      <c r="E241" s="543"/>
      <c r="F241" s="543"/>
      <c r="G241" s="543"/>
      <c r="H241" s="1284"/>
    </row>
    <row r="242" spans="2:8" ht="27" customHeight="1">
      <c r="B242" s="541">
        <v>2972</v>
      </c>
      <c r="C242" s="542" t="s">
        <v>796</v>
      </c>
      <c r="D242" s="543"/>
      <c r="E242" s="543"/>
      <c r="F242" s="543"/>
      <c r="G242" s="543"/>
      <c r="H242" s="1284"/>
    </row>
    <row r="243" spans="2:8" ht="27" customHeight="1">
      <c r="B243" s="536">
        <v>2980</v>
      </c>
      <c r="C243" s="540" t="s">
        <v>797</v>
      </c>
      <c r="D243" s="538">
        <f t="shared" ref="D243:H243" si="107">D244</f>
        <v>0</v>
      </c>
      <c r="E243" s="538">
        <f t="shared" si="107"/>
        <v>0</v>
      </c>
      <c r="F243" s="538">
        <f t="shared" si="107"/>
        <v>0</v>
      </c>
      <c r="G243" s="538">
        <f t="shared" si="107"/>
        <v>0</v>
      </c>
      <c r="H243" s="1283">
        <f t="shared" si="107"/>
        <v>0</v>
      </c>
    </row>
    <row r="244" spans="2:8" ht="27" customHeight="1">
      <c r="B244" s="541">
        <v>2981</v>
      </c>
      <c r="C244" s="542" t="s">
        <v>797</v>
      </c>
      <c r="D244" s="543"/>
      <c r="E244" s="543"/>
      <c r="F244" s="543"/>
      <c r="G244" s="543"/>
      <c r="H244" s="1284"/>
    </row>
    <row r="245" spans="2:8" ht="27" customHeight="1">
      <c r="B245" s="536">
        <v>2990</v>
      </c>
      <c r="C245" s="540" t="s">
        <v>798</v>
      </c>
      <c r="D245" s="538">
        <f t="shared" ref="D245" si="108">D246+D247</f>
        <v>0</v>
      </c>
      <c r="E245" s="538">
        <f t="shared" ref="E245:H245" si="109">E246+E247</f>
        <v>0</v>
      </c>
      <c r="F245" s="538">
        <f t="shared" si="109"/>
        <v>0</v>
      </c>
      <c r="G245" s="538">
        <f t="shared" si="109"/>
        <v>0</v>
      </c>
      <c r="H245" s="1283">
        <f t="shared" si="109"/>
        <v>0</v>
      </c>
    </row>
    <row r="246" spans="2:8" ht="27" customHeight="1">
      <c r="B246" s="541">
        <v>2991</v>
      </c>
      <c r="C246" s="542" t="s">
        <v>799</v>
      </c>
      <c r="D246" s="543"/>
      <c r="E246" s="543"/>
      <c r="F246" s="543"/>
      <c r="G246" s="543"/>
      <c r="H246" s="1284"/>
    </row>
    <row r="247" spans="2:8" ht="27" customHeight="1">
      <c r="B247" s="541">
        <v>2992</v>
      </c>
      <c r="C247" s="542" t="s">
        <v>800</v>
      </c>
      <c r="D247" s="543"/>
      <c r="E247" s="543"/>
      <c r="F247" s="543"/>
      <c r="G247" s="543"/>
      <c r="H247" s="1284"/>
    </row>
    <row r="248" spans="2:8" ht="27" customHeight="1">
      <c r="B248" s="536" t="s">
        <v>2112</v>
      </c>
      <c r="C248" s="553"/>
      <c r="D248" s="538">
        <f t="shared" ref="D248" si="110">+D121+D140+D148+D167+D189+D204+D209+D220+D227</f>
        <v>0</v>
      </c>
      <c r="E248" s="538">
        <f t="shared" ref="E248:H248" si="111">+E121+E140+E148+E167+E189+E204+E209+E220+E227</f>
        <v>0</v>
      </c>
      <c r="F248" s="538">
        <f t="shared" si="111"/>
        <v>0</v>
      </c>
      <c r="G248" s="538">
        <f t="shared" si="111"/>
        <v>0</v>
      </c>
      <c r="H248" s="1283">
        <f t="shared" si="111"/>
        <v>0</v>
      </c>
    </row>
    <row r="249" spans="2:8" ht="27" customHeight="1">
      <c r="B249" s="536">
        <v>3000</v>
      </c>
      <c r="C249" s="548" t="s">
        <v>44</v>
      </c>
      <c r="D249" s="538">
        <f>+D250+D273+D292+D313+D332+D353+D369+D392+D404</f>
        <v>0</v>
      </c>
      <c r="E249" s="538">
        <f t="shared" ref="E249:H249" si="112">+E250+E273+E292+E313+E332+E353+E369+E392+E404</f>
        <v>0</v>
      </c>
      <c r="F249" s="538">
        <f t="shared" si="112"/>
        <v>0</v>
      </c>
      <c r="G249" s="538">
        <f t="shared" si="112"/>
        <v>0</v>
      </c>
      <c r="H249" s="1283">
        <f t="shared" si="112"/>
        <v>0</v>
      </c>
    </row>
    <row r="250" spans="2:8" ht="27" customHeight="1">
      <c r="B250" s="536">
        <v>3100</v>
      </c>
      <c r="C250" s="556" t="s">
        <v>801</v>
      </c>
      <c r="D250" s="538">
        <f t="shared" ref="D250" si="113">D251+D254+D256+D259+D261+D263+D266+D268+D270</f>
        <v>0</v>
      </c>
      <c r="E250" s="538">
        <f t="shared" ref="E250:H250" si="114">E251+E254+E256+E259+E261+E263+E266+E268+E270</f>
        <v>0</v>
      </c>
      <c r="F250" s="538">
        <f t="shared" si="114"/>
        <v>0</v>
      </c>
      <c r="G250" s="538">
        <f t="shared" si="114"/>
        <v>0</v>
      </c>
      <c r="H250" s="1283">
        <f t="shared" si="114"/>
        <v>0</v>
      </c>
    </row>
    <row r="251" spans="2:8" ht="27" customHeight="1">
      <c r="B251" s="536">
        <v>3110</v>
      </c>
      <c r="C251" s="554" t="s">
        <v>802</v>
      </c>
      <c r="D251" s="538">
        <f t="shared" ref="D251" si="115">D252+D253</f>
        <v>0</v>
      </c>
      <c r="E251" s="538">
        <f t="shared" ref="E251:H251" si="116">E252+E253</f>
        <v>0</v>
      </c>
      <c r="F251" s="538">
        <f t="shared" si="116"/>
        <v>0</v>
      </c>
      <c r="G251" s="538">
        <f t="shared" si="116"/>
        <v>0</v>
      </c>
      <c r="H251" s="1283">
        <f t="shared" si="116"/>
        <v>0</v>
      </c>
    </row>
    <row r="252" spans="2:8" ht="27" customHeight="1">
      <c r="B252" s="541">
        <v>3111</v>
      </c>
      <c r="C252" s="542" t="s">
        <v>803</v>
      </c>
      <c r="D252" s="543"/>
      <c r="E252" s="543"/>
      <c r="F252" s="543"/>
      <c r="G252" s="543"/>
      <c r="H252" s="1284"/>
    </row>
    <row r="253" spans="2:8" ht="27" customHeight="1">
      <c r="B253" s="541">
        <v>3112</v>
      </c>
      <c r="C253" s="542" t="s">
        <v>804</v>
      </c>
      <c r="D253" s="543"/>
      <c r="E253" s="543"/>
      <c r="F253" s="543"/>
      <c r="G253" s="543"/>
      <c r="H253" s="1284"/>
    </row>
    <row r="254" spans="2:8" ht="27" customHeight="1">
      <c r="B254" s="536">
        <v>3120</v>
      </c>
      <c r="C254" s="540" t="s">
        <v>805</v>
      </c>
      <c r="D254" s="538">
        <f t="shared" ref="D254:H254" si="117">D255</f>
        <v>0</v>
      </c>
      <c r="E254" s="538">
        <f t="shared" si="117"/>
        <v>0</v>
      </c>
      <c r="F254" s="538">
        <f t="shared" si="117"/>
        <v>0</v>
      </c>
      <c r="G254" s="538">
        <f t="shared" si="117"/>
        <v>0</v>
      </c>
      <c r="H254" s="1283">
        <f t="shared" si="117"/>
        <v>0</v>
      </c>
    </row>
    <row r="255" spans="2:8" ht="27" customHeight="1">
      <c r="B255" s="541">
        <v>3121</v>
      </c>
      <c r="C255" s="542" t="s">
        <v>805</v>
      </c>
      <c r="D255" s="543"/>
      <c r="E255" s="543"/>
      <c r="F255" s="543"/>
      <c r="G255" s="543"/>
      <c r="H255" s="1284"/>
    </row>
    <row r="256" spans="2:8" ht="27" customHeight="1">
      <c r="B256" s="536">
        <v>3130</v>
      </c>
      <c r="C256" s="540" t="s">
        <v>806</v>
      </c>
      <c r="D256" s="538">
        <f t="shared" ref="D256" si="118">D257+D258</f>
        <v>0</v>
      </c>
      <c r="E256" s="538">
        <f t="shared" ref="E256:H256" si="119">E257+E258</f>
        <v>0</v>
      </c>
      <c r="F256" s="538">
        <f t="shared" si="119"/>
        <v>0</v>
      </c>
      <c r="G256" s="538">
        <f t="shared" si="119"/>
        <v>0</v>
      </c>
      <c r="H256" s="1283">
        <f t="shared" si="119"/>
        <v>0</v>
      </c>
    </row>
    <row r="257" spans="2:8" ht="27" customHeight="1">
      <c r="B257" s="541">
        <v>3131</v>
      </c>
      <c r="C257" s="542" t="s">
        <v>807</v>
      </c>
      <c r="D257" s="543"/>
      <c r="E257" s="543"/>
      <c r="F257" s="543"/>
      <c r="G257" s="543"/>
      <c r="H257" s="1284"/>
    </row>
    <row r="258" spans="2:8" ht="27" customHeight="1">
      <c r="B258" s="541">
        <v>3132</v>
      </c>
      <c r="C258" s="542" t="s">
        <v>808</v>
      </c>
      <c r="D258" s="543"/>
      <c r="E258" s="543"/>
      <c r="F258" s="543"/>
      <c r="G258" s="543"/>
      <c r="H258" s="1284"/>
    </row>
    <row r="259" spans="2:8" ht="27" customHeight="1">
      <c r="B259" s="536">
        <v>3140</v>
      </c>
      <c r="C259" s="540" t="s">
        <v>809</v>
      </c>
      <c r="D259" s="538">
        <f t="shared" ref="D259:H259" si="120">D260</f>
        <v>0</v>
      </c>
      <c r="E259" s="538">
        <f t="shared" si="120"/>
        <v>0</v>
      </c>
      <c r="F259" s="538">
        <f t="shared" si="120"/>
        <v>0</v>
      </c>
      <c r="G259" s="538">
        <f t="shared" si="120"/>
        <v>0</v>
      </c>
      <c r="H259" s="1283">
        <f t="shared" si="120"/>
        <v>0</v>
      </c>
    </row>
    <row r="260" spans="2:8" ht="27" customHeight="1">
      <c r="B260" s="541">
        <v>3141</v>
      </c>
      <c r="C260" s="542" t="s">
        <v>810</v>
      </c>
      <c r="D260" s="543"/>
      <c r="E260" s="543"/>
      <c r="F260" s="543"/>
      <c r="G260" s="543"/>
      <c r="H260" s="1284"/>
    </row>
    <row r="261" spans="2:8" ht="27" customHeight="1">
      <c r="B261" s="536">
        <v>3150</v>
      </c>
      <c r="C261" s="540" t="s">
        <v>811</v>
      </c>
      <c r="D261" s="538">
        <f t="shared" ref="D261:H261" si="121">D262</f>
        <v>0</v>
      </c>
      <c r="E261" s="538">
        <f t="shared" si="121"/>
        <v>0</v>
      </c>
      <c r="F261" s="538">
        <f t="shared" si="121"/>
        <v>0</v>
      </c>
      <c r="G261" s="538">
        <f t="shared" si="121"/>
        <v>0</v>
      </c>
      <c r="H261" s="1283">
        <f t="shared" si="121"/>
        <v>0</v>
      </c>
    </row>
    <row r="262" spans="2:8" ht="27" customHeight="1">
      <c r="B262" s="541">
        <v>3151</v>
      </c>
      <c r="C262" s="542" t="s">
        <v>812</v>
      </c>
      <c r="D262" s="543"/>
      <c r="E262" s="543"/>
      <c r="F262" s="543"/>
      <c r="G262" s="543"/>
      <c r="H262" s="1284"/>
    </row>
    <row r="263" spans="2:8" ht="27" customHeight="1">
      <c r="B263" s="536">
        <v>3160</v>
      </c>
      <c r="C263" s="540" t="s">
        <v>813</v>
      </c>
      <c r="D263" s="538">
        <f t="shared" ref="D263" si="122">D264+D265</f>
        <v>0</v>
      </c>
      <c r="E263" s="538">
        <f t="shared" ref="E263:H263" si="123">E264+E265</f>
        <v>0</v>
      </c>
      <c r="F263" s="538">
        <f t="shared" si="123"/>
        <v>0</v>
      </c>
      <c r="G263" s="538">
        <f t="shared" si="123"/>
        <v>0</v>
      </c>
      <c r="H263" s="1283">
        <f t="shared" si="123"/>
        <v>0</v>
      </c>
    </row>
    <row r="264" spans="2:8" ht="27" customHeight="1">
      <c r="B264" s="541">
        <v>3161</v>
      </c>
      <c r="C264" s="542" t="s">
        <v>814</v>
      </c>
      <c r="D264" s="543"/>
      <c r="E264" s="543"/>
      <c r="F264" s="543"/>
      <c r="G264" s="543"/>
      <c r="H264" s="1284"/>
    </row>
    <row r="265" spans="2:8" ht="27" customHeight="1">
      <c r="B265" s="541">
        <v>3162</v>
      </c>
      <c r="C265" s="542" t="s">
        <v>815</v>
      </c>
      <c r="D265" s="543"/>
      <c r="E265" s="543"/>
      <c r="F265" s="543"/>
      <c r="G265" s="543"/>
      <c r="H265" s="1284"/>
    </row>
    <row r="266" spans="2:8" ht="27" customHeight="1">
      <c r="B266" s="536">
        <v>3170</v>
      </c>
      <c r="C266" s="540" t="s">
        <v>816</v>
      </c>
      <c r="D266" s="538">
        <f t="shared" ref="D266:H266" si="124">D267</f>
        <v>0</v>
      </c>
      <c r="E266" s="538">
        <f t="shared" si="124"/>
        <v>0</v>
      </c>
      <c r="F266" s="538">
        <f t="shared" si="124"/>
        <v>0</v>
      </c>
      <c r="G266" s="538">
        <f t="shared" si="124"/>
        <v>0</v>
      </c>
      <c r="H266" s="1283">
        <f t="shared" si="124"/>
        <v>0</v>
      </c>
    </row>
    <row r="267" spans="2:8" ht="27" customHeight="1">
      <c r="B267" s="541">
        <v>3171</v>
      </c>
      <c r="C267" s="542" t="s">
        <v>817</v>
      </c>
      <c r="D267" s="543"/>
      <c r="E267" s="543"/>
      <c r="F267" s="543"/>
      <c r="G267" s="543"/>
      <c r="H267" s="1284"/>
    </row>
    <row r="268" spans="2:8" ht="27" customHeight="1">
      <c r="B268" s="536">
        <v>3180</v>
      </c>
      <c r="C268" s="540" t="s">
        <v>818</v>
      </c>
      <c r="D268" s="538">
        <f t="shared" ref="D268:H268" si="125">D269</f>
        <v>0</v>
      </c>
      <c r="E268" s="538">
        <f t="shared" si="125"/>
        <v>0</v>
      </c>
      <c r="F268" s="538">
        <f t="shared" si="125"/>
        <v>0</v>
      </c>
      <c r="G268" s="538">
        <f t="shared" si="125"/>
        <v>0</v>
      </c>
      <c r="H268" s="1283">
        <f t="shared" si="125"/>
        <v>0</v>
      </c>
    </row>
    <row r="269" spans="2:8" ht="27" customHeight="1">
      <c r="B269" s="541">
        <v>3181</v>
      </c>
      <c r="C269" s="542" t="s">
        <v>819</v>
      </c>
      <c r="D269" s="543"/>
      <c r="E269" s="543"/>
      <c r="F269" s="543"/>
      <c r="G269" s="543"/>
      <c r="H269" s="1284"/>
    </row>
    <row r="270" spans="2:8" ht="27" customHeight="1">
      <c r="B270" s="536">
        <v>3190</v>
      </c>
      <c r="C270" s="540" t="s">
        <v>820</v>
      </c>
      <c r="D270" s="538">
        <f>SUM(D271:D272)</f>
        <v>0</v>
      </c>
      <c r="E270" s="538">
        <f t="shared" ref="E270:H270" si="126">SUM(E271:E272)</f>
        <v>0</v>
      </c>
      <c r="F270" s="538">
        <f t="shared" si="126"/>
        <v>0</v>
      </c>
      <c r="G270" s="538">
        <f t="shared" si="126"/>
        <v>0</v>
      </c>
      <c r="H270" s="1283">
        <f t="shared" si="126"/>
        <v>0</v>
      </c>
    </row>
    <row r="271" spans="2:8" ht="27" customHeight="1">
      <c r="B271" s="541">
        <v>3191</v>
      </c>
      <c r="C271" s="542" t="s">
        <v>821</v>
      </c>
      <c r="D271" s="543"/>
      <c r="E271" s="543"/>
      <c r="F271" s="543"/>
      <c r="G271" s="543"/>
      <c r="H271" s="1284"/>
    </row>
    <row r="272" spans="2:8" ht="27" customHeight="1">
      <c r="B272" s="541">
        <v>3192</v>
      </c>
      <c r="C272" s="542" t="s">
        <v>822</v>
      </c>
      <c r="D272" s="543"/>
      <c r="E272" s="543"/>
      <c r="F272" s="543"/>
      <c r="G272" s="543"/>
      <c r="H272" s="1284"/>
    </row>
    <row r="273" spans="2:8" ht="27" customHeight="1">
      <c r="B273" s="536">
        <v>3200</v>
      </c>
      <c r="C273" s="548" t="s">
        <v>823</v>
      </c>
      <c r="D273" s="538">
        <f>D274+D276+D278+D280+D282+D284+D286+D288+D290</f>
        <v>0</v>
      </c>
      <c r="E273" s="538">
        <f t="shared" ref="E273:H273" si="127">E274+E276+E278+E280+E282+E284+E286+E288+E290</f>
        <v>0</v>
      </c>
      <c r="F273" s="538">
        <f t="shared" si="127"/>
        <v>0</v>
      </c>
      <c r="G273" s="538">
        <f t="shared" si="127"/>
        <v>0</v>
      </c>
      <c r="H273" s="1283">
        <f t="shared" si="127"/>
        <v>0</v>
      </c>
    </row>
    <row r="274" spans="2:8" ht="27" customHeight="1">
      <c r="B274" s="536">
        <v>3210</v>
      </c>
      <c r="C274" s="540" t="s">
        <v>824</v>
      </c>
      <c r="D274" s="538">
        <f t="shared" ref="D274:H274" si="128">D275</f>
        <v>0</v>
      </c>
      <c r="E274" s="538">
        <f t="shared" si="128"/>
        <v>0</v>
      </c>
      <c r="F274" s="538">
        <f t="shared" si="128"/>
        <v>0</v>
      </c>
      <c r="G274" s="538">
        <f t="shared" si="128"/>
        <v>0</v>
      </c>
      <c r="H274" s="1283">
        <f t="shared" si="128"/>
        <v>0</v>
      </c>
    </row>
    <row r="275" spans="2:8" ht="27" customHeight="1">
      <c r="B275" s="541">
        <v>3211</v>
      </c>
      <c r="C275" s="542" t="s">
        <v>824</v>
      </c>
      <c r="D275" s="543"/>
      <c r="E275" s="543"/>
      <c r="F275" s="543"/>
      <c r="G275" s="543"/>
      <c r="H275" s="1284"/>
    </row>
    <row r="276" spans="2:8" ht="27" customHeight="1">
      <c r="B276" s="536">
        <v>3220</v>
      </c>
      <c r="C276" s="540" t="s">
        <v>825</v>
      </c>
      <c r="D276" s="538">
        <f t="shared" ref="D276:H276" si="129">D277</f>
        <v>0</v>
      </c>
      <c r="E276" s="538">
        <f t="shared" si="129"/>
        <v>0</v>
      </c>
      <c r="F276" s="538">
        <f t="shared" si="129"/>
        <v>0</v>
      </c>
      <c r="G276" s="538">
        <f t="shared" si="129"/>
        <v>0</v>
      </c>
      <c r="H276" s="1283">
        <f t="shared" si="129"/>
        <v>0</v>
      </c>
    </row>
    <row r="277" spans="2:8" ht="27" customHeight="1">
      <c r="B277" s="541">
        <v>3221</v>
      </c>
      <c r="C277" s="542" t="s">
        <v>826</v>
      </c>
      <c r="D277" s="543"/>
      <c r="E277" s="543"/>
      <c r="F277" s="543"/>
      <c r="G277" s="543"/>
      <c r="H277" s="1284"/>
    </row>
    <row r="278" spans="2:8" ht="27" customHeight="1">
      <c r="B278" s="536">
        <v>3230</v>
      </c>
      <c r="C278" s="540" t="s">
        <v>827</v>
      </c>
      <c r="D278" s="538">
        <f t="shared" ref="D278:H278" si="130">D279</f>
        <v>0</v>
      </c>
      <c r="E278" s="538">
        <f t="shared" si="130"/>
        <v>0</v>
      </c>
      <c r="F278" s="538">
        <f t="shared" si="130"/>
        <v>0</v>
      </c>
      <c r="G278" s="538">
        <f t="shared" si="130"/>
        <v>0</v>
      </c>
      <c r="H278" s="1283">
        <f t="shared" si="130"/>
        <v>0</v>
      </c>
    </row>
    <row r="279" spans="2:8" ht="27" customHeight="1">
      <c r="B279" s="541">
        <v>3231</v>
      </c>
      <c r="C279" s="542" t="s">
        <v>828</v>
      </c>
      <c r="D279" s="543"/>
      <c r="E279" s="543"/>
      <c r="F279" s="543"/>
      <c r="G279" s="543"/>
      <c r="H279" s="1284"/>
    </row>
    <row r="280" spans="2:8" ht="27" customHeight="1">
      <c r="B280" s="536">
        <v>3240</v>
      </c>
      <c r="C280" s="540" t="s">
        <v>829</v>
      </c>
      <c r="D280" s="538">
        <f t="shared" ref="D280:H280" si="131">D281</f>
        <v>0</v>
      </c>
      <c r="E280" s="538">
        <f t="shared" si="131"/>
        <v>0</v>
      </c>
      <c r="F280" s="538">
        <f t="shared" si="131"/>
        <v>0</v>
      </c>
      <c r="G280" s="538">
        <f t="shared" si="131"/>
        <v>0</v>
      </c>
      <c r="H280" s="1283">
        <f t="shared" si="131"/>
        <v>0</v>
      </c>
    </row>
    <row r="281" spans="2:8" ht="27" customHeight="1">
      <c r="B281" s="541">
        <v>3241</v>
      </c>
      <c r="C281" s="542" t="s">
        <v>829</v>
      </c>
      <c r="D281" s="543"/>
      <c r="E281" s="543"/>
      <c r="F281" s="543"/>
      <c r="G281" s="543"/>
      <c r="H281" s="1284"/>
    </row>
    <row r="282" spans="2:8" ht="27" customHeight="1">
      <c r="B282" s="536">
        <v>3250</v>
      </c>
      <c r="C282" s="540" t="s">
        <v>830</v>
      </c>
      <c r="D282" s="538">
        <f t="shared" ref="D282:H282" si="132">D283</f>
        <v>0</v>
      </c>
      <c r="E282" s="538">
        <f t="shared" si="132"/>
        <v>0</v>
      </c>
      <c r="F282" s="538">
        <f t="shared" si="132"/>
        <v>0</v>
      </c>
      <c r="G282" s="538">
        <f t="shared" si="132"/>
        <v>0</v>
      </c>
      <c r="H282" s="1283">
        <f t="shared" si="132"/>
        <v>0</v>
      </c>
    </row>
    <row r="283" spans="2:8" ht="27" customHeight="1">
      <c r="B283" s="541">
        <v>3251</v>
      </c>
      <c r="C283" s="542" t="s">
        <v>831</v>
      </c>
      <c r="D283" s="543"/>
      <c r="E283" s="543"/>
      <c r="F283" s="543"/>
      <c r="G283" s="543"/>
      <c r="H283" s="1284"/>
    </row>
    <row r="284" spans="2:8" ht="27" customHeight="1">
      <c r="B284" s="536">
        <v>3260</v>
      </c>
      <c r="C284" s="540" t="s">
        <v>832</v>
      </c>
      <c r="D284" s="538">
        <f t="shared" ref="D284:H284" si="133">D285</f>
        <v>0</v>
      </c>
      <c r="E284" s="538">
        <f t="shared" si="133"/>
        <v>0</v>
      </c>
      <c r="F284" s="538">
        <f t="shared" si="133"/>
        <v>0</v>
      </c>
      <c r="G284" s="538">
        <f t="shared" si="133"/>
        <v>0</v>
      </c>
      <c r="H284" s="1283">
        <f t="shared" si="133"/>
        <v>0</v>
      </c>
    </row>
    <row r="285" spans="2:8" ht="27" customHeight="1">
      <c r="B285" s="541">
        <v>3261</v>
      </c>
      <c r="C285" s="542" t="s">
        <v>833</v>
      </c>
      <c r="D285" s="543"/>
      <c r="E285" s="543"/>
      <c r="F285" s="543"/>
      <c r="G285" s="543"/>
      <c r="H285" s="1284"/>
    </row>
    <row r="286" spans="2:8" ht="27" customHeight="1">
      <c r="B286" s="536">
        <v>3270</v>
      </c>
      <c r="C286" s="540" t="s">
        <v>834</v>
      </c>
      <c r="D286" s="538">
        <f t="shared" ref="D286:H286" si="134">D287</f>
        <v>0</v>
      </c>
      <c r="E286" s="538">
        <f t="shared" si="134"/>
        <v>0</v>
      </c>
      <c r="F286" s="538">
        <f t="shared" si="134"/>
        <v>0</v>
      </c>
      <c r="G286" s="538">
        <f t="shared" si="134"/>
        <v>0</v>
      </c>
      <c r="H286" s="1283">
        <f t="shared" si="134"/>
        <v>0</v>
      </c>
    </row>
    <row r="287" spans="2:8" ht="27" customHeight="1">
      <c r="B287" s="541">
        <v>3271</v>
      </c>
      <c r="C287" s="542" t="s">
        <v>834</v>
      </c>
      <c r="D287" s="543"/>
      <c r="E287" s="543"/>
      <c r="F287" s="543"/>
      <c r="G287" s="543"/>
      <c r="H287" s="1284"/>
    </row>
    <row r="288" spans="2:8" ht="27" customHeight="1">
      <c r="B288" s="536">
        <v>3280</v>
      </c>
      <c r="C288" s="540" t="s">
        <v>835</v>
      </c>
      <c r="D288" s="538">
        <f t="shared" ref="D288:H288" si="135">D289</f>
        <v>0</v>
      </c>
      <c r="E288" s="538">
        <f t="shared" si="135"/>
        <v>0</v>
      </c>
      <c r="F288" s="538">
        <f t="shared" si="135"/>
        <v>0</v>
      </c>
      <c r="G288" s="538">
        <f t="shared" si="135"/>
        <v>0</v>
      </c>
      <c r="H288" s="1283">
        <f t="shared" si="135"/>
        <v>0</v>
      </c>
    </row>
    <row r="289" spans="2:8" ht="27" customHeight="1">
      <c r="B289" s="541">
        <v>3281</v>
      </c>
      <c r="C289" s="542" t="s">
        <v>835</v>
      </c>
      <c r="D289" s="543"/>
      <c r="E289" s="543"/>
      <c r="F289" s="543"/>
      <c r="G289" s="543"/>
      <c r="H289" s="1284"/>
    </row>
    <row r="290" spans="2:8" ht="27" customHeight="1">
      <c r="B290" s="536">
        <v>3290</v>
      </c>
      <c r="C290" s="540" t="s">
        <v>836</v>
      </c>
      <c r="D290" s="538">
        <f t="shared" ref="D290:H290" si="136">D291</f>
        <v>0</v>
      </c>
      <c r="E290" s="538">
        <f t="shared" si="136"/>
        <v>0</v>
      </c>
      <c r="F290" s="538">
        <f t="shared" si="136"/>
        <v>0</v>
      </c>
      <c r="G290" s="538">
        <f t="shared" si="136"/>
        <v>0</v>
      </c>
      <c r="H290" s="1283">
        <f t="shared" si="136"/>
        <v>0</v>
      </c>
    </row>
    <row r="291" spans="2:8" ht="27" customHeight="1">
      <c r="B291" s="541">
        <v>3291</v>
      </c>
      <c r="C291" s="542" t="s">
        <v>837</v>
      </c>
      <c r="D291" s="543"/>
      <c r="E291" s="543"/>
      <c r="F291" s="543"/>
      <c r="G291" s="543"/>
      <c r="H291" s="1284"/>
    </row>
    <row r="292" spans="2:8" ht="27" customHeight="1">
      <c r="B292" s="536">
        <v>3300</v>
      </c>
      <c r="C292" s="548" t="s">
        <v>838</v>
      </c>
      <c r="D292" s="538">
        <f t="shared" ref="D292" si="137">D293+D295+D297+D299+D301+D303+D307+D309+D311</f>
        <v>0</v>
      </c>
      <c r="E292" s="538">
        <f t="shared" ref="E292:H292" si="138">E293+E295+E297+E299+E301+E303+E307+E309+E311</f>
        <v>0</v>
      </c>
      <c r="F292" s="538">
        <f t="shared" si="138"/>
        <v>0</v>
      </c>
      <c r="G292" s="538">
        <f t="shared" si="138"/>
        <v>0</v>
      </c>
      <c r="H292" s="1283">
        <f t="shared" si="138"/>
        <v>0</v>
      </c>
    </row>
    <row r="293" spans="2:8" ht="27" customHeight="1">
      <c r="B293" s="536">
        <v>3310</v>
      </c>
      <c r="C293" s="540" t="s">
        <v>839</v>
      </c>
      <c r="D293" s="538">
        <f t="shared" ref="D293:H293" si="139">D294</f>
        <v>0</v>
      </c>
      <c r="E293" s="538">
        <f t="shared" si="139"/>
        <v>0</v>
      </c>
      <c r="F293" s="538">
        <f t="shared" si="139"/>
        <v>0</v>
      </c>
      <c r="G293" s="538">
        <f t="shared" si="139"/>
        <v>0</v>
      </c>
      <c r="H293" s="1283">
        <f t="shared" si="139"/>
        <v>0</v>
      </c>
    </row>
    <row r="294" spans="2:8" ht="27" customHeight="1">
      <c r="B294" s="541">
        <v>3311</v>
      </c>
      <c r="C294" s="542" t="s">
        <v>840</v>
      </c>
      <c r="D294" s="543"/>
      <c r="E294" s="543"/>
      <c r="F294" s="543"/>
      <c r="G294" s="543"/>
      <c r="H294" s="1284"/>
    </row>
    <row r="295" spans="2:8" ht="27" customHeight="1">
      <c r="B295" s="536">
        <v>3320</v>
      </c>
      <c r="C295" s="540" t="s">
        <v>841</v>
      </c>
      <c r="D295" s="538">
        <f t="shared" ref="D295:H295" si="140">D296</f>
        <v>0</v>
      </c>
      <c r="E295" s="538">
        <f t="shared" si="140"/>
        <v>0</v>
      </c>
      <c r="F295" s="538">
        <f t="shared" si="140"/>
        <v>0</v>
      </c>
      <c r="G295" s="538">
        <f t="shared" si="140"/>
        <v>0</v>
      </c>
      <c r="H295" s="1283">
        <f t="shared" si="140"/>
        <v>0</v>
      </c>
    </row>
    <row r="296" spans="2:8" ht="27" customHeight="1">
      <c r="B296" s="541">
        <v>3321</v>
      </c>
      <c r="C296" s="542" t="s">
        <v>842</v>
      </c>
      <c r="D296" s="543"/>
      <c r="E296" s="543"/>
      <c r="F296" s="543"/>
      <c r="G296" s="543"/>
      <c r="H296" s="1284"/>
    </row>
    <row r="297" spans="2:8" ht="27" customHeight="1">
      <c r="B297" s="536">
        <v>3330</v>
      </c>
      <c r="C297" s="540" t="s">
        <v>843</v>
      </c>
      <c r="D297" s="538">
        <f t="shared" ref="D297:H297" si="141">D298</f>
        <v>0</v>
      </c>
      <c r="E297" s="538">
        <f t="shared" si="141"/>
        <v>0</v>
      </c>
      <c r="F297" s="538">
        <f t="shared" si="141"/>
        <v>0</v>
      </c>
      <c r="G297" s="538">
        <f t="shared" si="141"/>
        <v>0</v>
      </c>
      <c r="H297" s="1283">
        <f t="shared" si="141"/>
        <v>0</v>
      </c>
    </row>
    <row r="298" spans="2:8" ht="27" customHeight="1">
      <c r="B298" s="541">
        <v>3331</v>
      </c>
      <c r="C298" s="542" t="s">
        <v>844</v>
      </c>
      <c r="D298" s="543"/>
      <c r="E298" s="543"/>
      <c r="F298" s="543"/>
      <c r="G298" s="543"/>
      <c r="H298" s="1284"/>
    </row>
    <row r="299" spans="2:8" ht="27" customHeight="1">
      <c r="B299" s="536">
        <v>3340</v>
      </c>
      <c r="C299" s="540" t="s">
        <v>845</v>
      </c>
      <c r="D299" s="538">
        <f t="shared" ref="D299:H299" si="142">D300</f>
        <v>0</v>
      </c>
      <c r="E299" s="538">
        <f t="shared" si="142"/>
        <v>0</v>
      </c>
      <c r="F299" s="538">
        <f t="shared" si="142"/>
        <v>0</v>
      </c>
      <c r="G299" s="538">
        <f t="shared" si="142"/>
        <v>0</v>
      </c>
      <c r="H299" s="1283">
        <f t="shared" si="142"/>
        <v>0</v>
      </c>
    </row>
    <row r="300" spans="2:8" ht="27" customHeight="1">
      <c r="B300" s="541">
        <v>3341</v>
      </c>
      <c r="C300" s="542" t="s">
        <v>846</v>
      </c>
      <c r="D300" s="543"/>
      <c r="E300" s="543"/>
      <c r="F300" s="543"/>
      <c r="G300" s="543"/>
      <c r="H300" s="1284"/>
    </row>
    <row r="301" spans="2:8" ht="27" customHeight="1">
      <c r="B301" s="536">
        <v>3350</v>
      </c>
      <c r="C301" s="540" t="s">
        <v>847</v>
      </c>
      <c r="D301" s="538">
        <f t="shared" ref="D301:H301" si="143">D302</f>
        <v>0</v>
      </c>
      <c r="E301" s="538">
        <f t="shared" si="143"/>
        <v>0</v>
      </c>
      <c r="F301" s="538">
        <f t="shared" si="143"/>
        <v>0</v>
      </c>
      <c r="G301" s="538">
        <f t="shared" si="143"/>
        <v>0</v>
      </c>
      <c r="H301" s="1283">
        <f t="shared" si="143"/>
        <v>0</v>
      </c>
    </row>
    <row r="302" spans="2:8" ht="27" customHeight="1">
      <c r="B302" s="541">
        <v>3351</v>
      </c>
      <c r="C302" s="542" t="s">
        <v>847</v>
      </c>
      <c r="D302" s="543"/>
      <c r="E302" s="543"/>
      <c r="F302" s="543"/>
      <c r="G302" s="543"/>
      <c r="H302" s="1284"/>
    </row>
    <row r="303" spans="2:8" ht="27" customHeight="1">
      <c r="B303" s="536">
        <v>3360</v>
      </c>
      <c r="C303" s="540" t="s">
        <v>848</v>
      </c>
      <c r="D303" s="538">
        <f>SUM(D304:D306)</f>
        <v>0</v>
      </c>
      <c r="E303" s="538">
        <f t="shared" ref="E303:H303" si="144">SUM(E304:E306)</f>
        <v>0</v>
      </c>
      <c r="F303" s="538">
        <f t="shared" si="144"/>
        <v>0</v>
      </c>
      <c r="G303" s="538">
        <f t="shared" si="144"/>
        <v>0</v>
      </c>
      <c r="H303" s="1283">
        <f t="shared" si="144"/>
        <v>0</v>
      </c>
    </row>
    <row r="304" spans="2:8" ht="27" customHeight="1">
      <c r="B304" s="541">
        <v>3361</v>
      </c>
      <c r="C304" s="542" t="s">
        <v>849</v>
      </c>
      <c r="D304" s="543"/>
      <c r="E304" s="543"/>
      <c r="F304" s="543"/>
      <c r="G304" s="543"/>
      <c r="H304" s="1284"/>
    </row>
    <row r="305" spans="2:9" ht="27" customHeight="1">
      <c r="B305" s="541">
        <v>3362</v>
      </c>
      <c r="C305" s="542" t="s">
        <v>850</v>
      </c>
      <c r="D305" s="543"/>
      <c r="E305" s="543"/>
      <c r="F305" s="543"/>
      <c r="G305" s="543"/>
      <c r="H305" s="1284"/>
    </row>
    <row r="306" spans="2:9" ht="27" customHeight="1">
      <c r="B306" s="541">
        <v>3363</v>
      </c>
      <c r="C306" s="542" t="s">
        <v>851</v>
      </c>
      <c r="D306" s="543"/>
      <c r="E306" s="543"/>
      <c r="F306" s="543"/>
      <c r="G306" s="543"/>
      <c r="H306" s="1284"/>
    </row>
    <row r="307" spans="2:9" ht="27" customHeight="1">
      <c r="B307" s="536">
        <v>3370</v>
      </c>
      <c r="C307" s="540" t="s">
        <v>852</v>
      </c>
      <c r="D307" s="538">
        <f t="shared" ref="D307:H307" si="145">D308</f>
        <v>0</v>
      </c>
      <c r="E307" s="538">
        <f t="shared" si="145"/>
        <v>0</v>
      </c>
      <c r="F307" s="538">
        <f t="shared" si="145"/>
        <v>0</v>
      </c>
      <c r="G307" s="538">
        <f t="shared" si="145"/>
        <v>0</v>
      </c>
      <c r="H307" s="1283">
        <f t="shared" si="145"/>
        <v>0</v>
      </c>
    </row>
    <row r="308" spans="2:9" ht="27" customHeight="1">
      <c r="B308" s="541">
        <v>3371</v>
      </c>
      <c r="C308" s="542" t="s">
        <v>852</v>
      </c>
      <c r="D308" s="543"/>
      <c r="E308" s="543"/>
      <c r="F308" s="543"/>
      <c r="G308" s="543"/>
      <c r="H308" s="1284"/>
    </row>
    <row r="309" spans="2:9" ht="27" customHeight="1">
      <c r="B309" s="536">
        <v>3380</v>
      </c>
      <c r="C309" s="540" t="s">
        <v>853</v>
      </c>
      <c r="D309" s="538">
        <f t="shared" ref="D309:H309" si="146">D310</f>
        <v>0</v>
      </c>
      <c r="E309" s="538">
        <f t="shared" si="146"/>
        <v>0</v>
      </c>
      <c r="F309" s="538">
        <f t="shared" si="146"/>
        <v>0</v>
      </c>
      <c r="G309" s="538">
        <f t="shared" si="146"/>
        <v>0</v>
      </c>
      <c r="H309" s="1283">
        <f t="shared" si="146"/>
        <v>0</v>
      </c>
    </row>
    <row r="310" spans="2:9" ht="27" customHeight="1">
      <c r="B310" s="541">
        <v>3381</v>
      </c>
      <c r="C310" s="542" t="s">
        <v>853</v>
      </c>
      <c r="D310" s="543"/>
      <c r="E310" s="543"/>
      <c r="F310" s="543"/>
      <c r="G310" s="543"/>
      <c r="H310" s="1284"/>
    </row>
    <row r="311" spans="2:9" ht="27" customHeight="1">
      <c r="B311" s="536">
        <v>3390</v>
      </c>
      <c r="C311" s="540" t="s">
        <v>854</v>
      </c>
      <c r="D311" s="538">
        <f t="shared" ref="D311:H311" si="147">D312</f>
        <v>0</v>
      </c>
      <c r="E311" s="538">
        <f t="shared" si="147"/>
        <v>0</v>
      </c>
      <c r="F311" s="538">
        <f t="shared" si="147"/>
        <v>0</v>
      </c>
      <c r="G311" s="538">
        <f t="shared" si="147"/>
        <v>0</v>
      </c>
      <c r="H311" s="1283">
        <f t="shared" si="147"/>
        <v>0</v>
      </c>
      <c r="I311" s="557"/>
    </row>
    <row r="312" spans="2:9" ht="27" customHeight="1">
      <c r="B312" s="541">
        <v>3391</v>
      </c>
      <c r="C312" s="542" t="s">
        <v>855</v>
      </c>
      <c r="D312" s="543"/>
      <c r="E312" s="543"/>
      <c r="F312" s="543"/>
      <c r="G312" s="543"/>
      <c r="H312" s="1284"/>
    </row>
    <row r="313" spans="2:9" ht="27" customHeight="1">
      <c r="B313" s="536">
        <v>3400</v>
      </c>
      <c r="C313" s="548" t="s">
        <v>856</v>
      </c>
      <c r="D313" s="538">
        <f>D314+D316+D318+D320+D322+D324+D326+D328+D330</f>
        <v>0</v>
      </c>
      <c r="E313" s="538">
        <f t="shared" ref="E313:H313" si="148">E314+E316+E318+E320+E322+E324+E326+E328+E330</f>
        <v>0</v>
      </c>
      <c r="F313" s="538">
        <f t="shared" si="148"/>
        <v>0</v>
      </c>
      <c r="G313" s="538">
        <f t="shared" si="148"/>
        <v>0</v>
      </c>
      <c r="H313" s="1283">
        <f t="shared" si="148"/>
        <v>0</v>
      </c>
    </row>
    <row r="314" spans="2:9" ht="27" customHeight="1">
      <c r="B314" s="536">
        <v>3410</v>
      </c>
      <c r="C314" s="540" t="s">
        <v>857</v>
      </c>
      <c r="D314" s="538">
        <f t="shared" ref="D314:H314" si="149">D315</f>
        <v>0</v>
      </c>
      <c r="E314" s="538">
        <f t="shared" si="149"/>
        <v>0</v>
      </c>
      <c r="F314" s="538">
        <f t="shared" si="149"/>
        <v>0</v>
      </c>
      <c r="G314" s="538">
        <f t="shared" si="149"/>
        <v>0</v>
      </c>
      <c r="H314" s="1283">
        <f t="shared" si="149"/>
        <v>0</v>
      </c>
    </row>
    <row r="315" spans="2:9" ht="27" customHeight="1">
      <c r="B315" s="541">
        <v>3411</v>
      </c>
      <c r="C315" s="542" t="s">
        <v>858</v>
      </c>
      <c r="D315" s="543"/>
      <c r="E315" s="543"/>
      <c r="F315" s="543"/>
      <c r="G315" s="543"/>
      <c r="H315" s="1284"/>
    </row>
    <row r="316" spans="2:9" ht="27" customHeight="1">
      <c r="B316" s="536">
        <v>3420</v>
      </c>
      <c r="C316" s="540" t="s">
        <v>859</v>
      </c>
      <c r="D316" s="538">
        <f t="shared" ref="D316:H316" si="150">D317</f>
        <v>0</v>
      </c>
      <c r="E316" s="538">
        <f t="shared" si="150"/>
        <v>0</v>
      </c>
      <c r="F316" s="538">
        <f t="shared" si="150"/>
        <v>0</v>
      </c>
      <c r="G316" s="538">
        <f t="shared" si="150"/>
        <v>0</v>
      </c>
      <c r="H316" s="1283">
        <f t="shared" si="150"/>
        <v>0</v>
      </c>
    </row>
    <row r="317" spans="2:9" ht="27" customHeight="1">
      <c r="B317" s="541">
        <v>3421</v>
      </c>
      <c r="C317" s="542" t="s">
        <v>859</v>
      </c>
      <c r="D317" s="543"/>
      <c r="E317" s="543"/>
      <c r="F317" s="543"/>
      <c r="G317" s="543"/>
      <c r="H317" s="1284"/>
    </row>
    <row r="318" spans="2:9" ht="27" customHeight="1">
      <c r="B318" s="536">
        <v>3430</v>
      </c>
      <c r="C318" s="540" t="s">
        <v>1902</v>
      </c>
      <c r="D318" s="538">
        <f t="shared" ref="D318:H318" si="151">D319</f>
        <v>0</v>
      </c>
      <c r="E318" s="538">
        <f t="shared" si="151"/>
        <v>0</v>
      </c>
      <c r="F318" s="538">
        <f t="shared" si="151"/>
        <v>0</v>
      </c>
      <c r="G318" s="538">
        <f t="shared" si="151"/>
        <v>0</v>
      </c>
      <c r="H318" s="1283">
        <f t="shared" si="151"/>
        <v>0</v>
      </c>
    </row>
    <row r="319" spans="2:9" s="549" customFormat="1" ht="27" customHeight="1">
      <c r="B319" s="558">
        <v>3431</v>
      </c>
      <c r="C319" s="542" t="s">
        <v>860</v>
      </c>
      <c r="D319" s="562"/>
      <c r="E319" s="562"/>
      <c r="F319" s="562"/>
      <c r="G319" s="562"/>
      <c r="H319" s="1285"/>
    </row>
    <row r="320" spans="2:9" ht="27" customHeight="1">
      <c r="B320" s="536">
        <v>3440</v>
      </c>
      <c r="C320" s="540" t="s">
        <v>861</v>
      </c>
      <c r="D320" s="538">
        <f t="shared" ref="D320:H320" si="152">D321</f>
        <v>0</v>
      </c>
      <c r="E320" s="538">
        <f t="shared" si="152"/>
        <v>0</v>
      </c>
      <c r="F320" s="538">
        <f t="shared" si="152"/>
        <v>0</v>
      </c>
      <c r="G320" s="538">
        <f t="shared" si="152"/>
        <v>0</v>
      </c>
      <c r="H320" s="1283">
        <f t="shared" si="152"/>
        <v>0</v>
      </c>
    </row>
    <row r="321" spans="2:8" ht="27" customHeight="1">
      <c r="B321" s="541">
        <v>3441</v>
      </c>
      <c r="C321" s="542" t="s">
        <v>861</v>
      </c>
      <c r="D321" s="543"/>
      <c r="E321" s="543"/>
      <c r="F321" s="543"/>
      <c r="G321" s="543"/>
      <c r="H321" s="1284"/>
    </row>
    <row r="322" spans="2:8" ht="27" customHeight="1">
      <c r="B322" s="536">
        <v>3450</v>
      </c>
      <c r="C322" s="540" t="s">
        <v>862</v>
      </c>
      <c r="D322" s="538">
        <f t="shared" ref="D322:H322" si="153">D323</f>
        <v>0</v>
      </c>
      <c r="E322" s="538">
        <f t="shared" si="153"/>
        <v>0</v>
      </c>
      <c r="F322" s="538">
        <f t="shared" si="153"/>
        <v>0</v>
      </c>
      <c r="G322" s="538">
        <f t="shared" si="153"/>
        <v>0</v>
      </c>
      <c r="H322" s="1283">
        <f t="shared" si="153"/>
        <v>0</v>
      </c>
    </row>
    <row r="323" spans="2:8" ht="27" customHeight="1">
      <c r="B323" s="541">
        <v>3451</v>
      </c>
      <c r="C323" s="542" t="s">
        <v>678</v>
      </c>
      <c r="D323" s="543"/>
      <c r="E323" s="543"/>
      <c r="F323" s="543"/>
      <c r="G323" s="543"/>
      <c r="H323" s="1284"/>
    </row>
    <row r="324" spans="2:8" ht="27" customHeight="1">
      <c r="B324" s="536">
        <v>3460</v>
      </c>
      <c r="C324" s="540" t="s">
        <v>863</v>
      </c>
      <c r="D324" s="538">
        <f t="shared" ref="D324:H324" si="154">D325</f>
        <v>0</v>
      </c>
      <c r="E324" s="538">
        <f t="shared" si="154"/>
        <v>0</v>
      </c>
      <c r="F324" s="538">
        <f t="shared" si="154"/>
        <v>0</v>
      </c>
      <c r="G324" s="538">
        <f t="shared" si="154"/>
        <v>0</v>
      </c>
      <c r="H324" s="1283">
        <f t="shared" si="154"/>
        <v>0</v>
      </c>
    </row>
    <row r="325" spans="2:8" ht="27" customHeight="1">
      <c r="B325" s="541">
        <v>3461</v>
      </c>
      <c r="C325" s="542" t="s">
        <v>864</v>
      </c>
      <c r="D325" s="543"/>
      <c r="E325" s="543"/>
      <c r="F325" s="543"/>
      <c r="G325" s="543"/>
      <c r="H325" s="1284"/>
    </row>
    <row r="326" spans="2:8" ht="27" customHeight="1">
      <c r="B326" s="536">
        <v>3470</v>
      </c>
      <c r="C326" s="540" t="s">
        <v>865</v>
      </c>
      <c r="D326" s="538">
        <f t="shared" ref="D326:H326" si="155">D327</f>
        <v>0</v>
      </c>
      <c r="E326" s="538">
        <f t="shared" si="155"/>
        <v>0</v>
      </c>
      <c r="F326" s="538">
        <f t="shared" si="155"/>
        <v>0</v>
      </c>
      <c r="G326" s="538">
        <f t="shared" si="155"/>
        <v>0</v>
      </c>
      <c r="H326" s="1283">
        <f t="shared" si="155"/>
        <v>0</v>
      </c>
    </row>
    <row r="327" spans="2:8" ht="27" customHeight="1">
      <c r="B327" s="541">
        <v>3471</v>
      </c>
      <c r="C327" s="542" t="s">
        <v>865</v>
      </c>
      <c r="D327" s="543"/>
      <c r="E327" s="543"/>
      <c r="F327" s="543"/>
      <c r="G327" s="543"/>
      <c r="H327" s="1284"/>
    </row>
    <row r="328" spans="2:8" ht="27" customHeight="1">
      <c r="B328" s="536">
        <v>3480</v>
      </c>
      <c r="C328" s="540" t="s">
        <v>866</v>
      </c>
      <c r="D328" s="538">
        <f t="shared" ref="D328:H328" si="156">D329</f>
        <v>0</v>
      </c>
      <c r="E328" s="538">
        <f t="shared" si="156"/>
        <v>0</v>
      </c>
      <c r="F328" s="538">
        <f t="shared" si="156"/>
        <v>0</v>
      </c>
      <c r="G328" s="538">
        <f t="shared" si="156"/>
        <v>0</v>
      </c>
      <c r="H328" s="1283">
        <f t="shared" si="156"/>
        <v>0</v>
      </c>
    </row>
    <row r="329" spans="2:8" ht="27" customHeight="1">
      <c r="B329" s="541">
        <v>3481</v>
      </c>
      <c r="C329" s="542" t="s">
        <v>866</v>
      </c>
      <c r="D329" s="543"/>
      <c r="E329" s="543"/>
      <c r="F329" s="543"/>
      <c r="G329" s="543"/>
      <c r="H329" s="1284"/>
    </row>
    <row r="330" spans="2:8" ht="27" customHeight="1">
      <c r="B330" s="536">
        <v>3490</v>
      </c>
      <c r="C330" s="540" t="s">
        <v>867</v>
      </c>
      <c r="D330" s="538">
        <f t="shared" ref="D330:H330" si="157">D331</f>
        <v>0</v>
      </c>
      <c r="E330" s="538">
        <f t="shared" si="157"/>
        <v>0</v>
      </c>
      <c r="F330" s="538">
        <f t="shared" si="157"/>
        <v>0</v>
      </c>
      <c r="G330" s="538">
        <f t="shared" si="157"/>
        <v>0</v>
      </c>
      <c r="H330" s="1283">
        <f t="shared" si="157"/>
        <v>0</v>
      </c>
    </row>
    <row r="331" spans="2:8" ht="27" customHeight="1">
      <c r="B331" s="541">
        <v>3491</v>
      </c>
      <c r="C331" s="542" t="s">
        <v>867</v>
      </c>
      <c r="D331" s="543"/>
      <c r="E331" s="543"/>
      <c r="F331" s="543"/>
      <c r="G331" s="543"/>
      <c r="H331" s="1284"/>
    </row>
    <row r="332" spans="2:8" ht="27" customHeight="1">
      <c r="B332" s="536">
        <v>3500</v>
      </c>
      <c r="C332" s="548" t="s">
        <v>868</v>
      </c>
      <c r="D332" s="538">
        <f>D333+D336+D338+D341+D343+D345+D347+D349+D351</f>
        <v>0</v>
      </c>
      <c r="E332" s="538">
        <f t="shared" ref="E332:H332" si="158">E333+E336+E338+E341+E343+E345+E347+E349+E351</f>
        <v>0</v>
      </c>
      <c r="F332" s="538">
        <f t="shared" si="158"/>
        <v>0</v>
      </c>
      <c r="G332" s="538">
        <f t="shared" si="158"/>
        <v>0</v>
      </c>
      <c r="H332" s="1283">
        <f t="shared" si="158"/>
        <v>0</v>
      </c>
    </row>
    <row r="333" spans="2:8" ht="27" customHeight="1">
      <c r="B333" s="536">
        <v>3510</v>
      </c>
      <c r="C333" s="540" t="s">
        <v>869</v>
      </c>
      <c r="D333" s="538">
        <f>SUM(D334:D335)</f>
        <v>0</v>
      </c>
      <c r="E333" s="538">
        <f t="shared" ref="E333:H333" si="159">SUM(E334:E335)</f>
        <v>0</v>
      </c>
      <c r="F333" s="538">
        <f t="shared" si="159"/>
        <v>0</v>
      </c>
      <c r="G333" s="538">
        <f t="shared" si="159"/>
        <v>0</v>
      </c>
      <c r="H333" s="1283">
        <f t="shared" si="159"/>
        <v>0</v>
      </c>
    </row>
    <row r="334" spans="2:8" ht="27" customHeight="1">
      <c r="B334" s="541">
        <v>3511</v>
      </c>
      <c r="C334" s="542" t="s">
        <v>870</v>
      </c>
      <c r="D334" s="543"/>
      <c r="E334" s="543"/>
      <c r="F334" s="543"/>
      <c r="G334" s="543"/>
      <c r="H334" s="1284"/>
    </row>
    <row r="335" spans="2:8" ht="27" customHeight="1">
      <c r="B335" s="541">
        <v>3512</v>
      </c>
      <c r="C335" s="542" t="s">
        <v>871</v>
      </c>
      <c r="D335" s="543"/>
      <c r="E335" s="543"/>
      <c r="F335" s="543"/>
      <c r="G335" s="543"/>
      <c r="H335" s="1284"/>
    </row>
    <row r="336" spans="2:8" ht="27" customHeight="1">
      <c r="B336" s="536">
        <v>3520</v>
      </c>
      <c r="C336" s="540" t="s">
        <v>872</v>
      </c>
      <c r="D336" s="538">
        <f t="shared" ref="D336:H336" si="160">D337</f>
        <v>0</v>
      </c>
      <c r="E336" s="538">
        <f t="shared" si="160"/>
        <v>0</v>
      </c>
      <c r="F336" s="538">
        <f t="shared" si="160"/>
        <v>0</v>
      </c>
      <c r="G336" s="538">
        <f t="shared" si="160"/>
        <v>0</v>
      </c>
      <c r="H336" s="1283">
        <f t="shared" si="160"/>
        <v>0</v>
      </c>
    </row>
    <row r="337" spans="2:8" ht="27" customHeight="1">
      <c r="B337" s="541">
        <v>3521</v>
      </c>
      <c r="C337" s="542" t="s">
        <v>873</v>
      </c>
      <c r="D337" s="543"/>
      <c r="E337" s="543"/>
      <c r="F337" s="543"/>
      <c r="G337" s="543"/>
      <c r="H337" s="1284"/>
    </row>
    <row r="338" spans="2:8" ht="27" customHeight="1">
      <c r="B338" s="536">
        <v>3530</v>
      </c>
      <c r="C338" s="540" t="s">
        <v>874</v>
      </c>
      <c r="D338" s="538">
        <f>SUM(D339:D340)</f>
        <v>0</v>
      </c>
      <c r="E338" s="538">
        <f t="shared" ref="E338:H338" si="161">SUM(E339:E340)</f>
        <v>0</v>
      </c>
      <c r="F338" s="538">
        <f t="shared" si="161"/>
        <v>0</v>
      </c>
      <c r="G338" s="538">
        <f t="shared" si="161"/>
        <v>0</v>
      </c>
      <c r="H338" s="1283">
        <f t="shared" si="161"/>
        <v>0</v>
      </c>
    </row>
    <row r="339" spans="2:8" ht="27" customHeight="1">
      <c r="B339" s="541">
        <v>3531</v>
      </c>
      <c r="C339" s="1238" t="s">
        <v>875</v>
      </c>
      <c r="D339" s="543"/>
      <c r="E339" s="543"/>
      <c r="F339" s="543"/>
      <c r="G339" s="543"/>
      <c r="H339" s="1284"/>
    </row>
    <row r="340" spans="2:8" ht="27" customHeight="1">
      <c r="B340" s="541">
        <v>3532</v>
      </c>
      <c r="C340" s="542" t="s">
        <v>876</v>
      </c>
      <c r="D340" s="543"/>
      <c r="E340" s="543"/>
      <c r="F340" s="543"/>
      <c r="G340" s="543"/>
      <c r="H340" s="1284"/>
    </row>
    <row r="341" spans="2:8" ht="27" customHeight="1">
      <c r="B341" s="536">
        <v>3540</v>
      </c>
      <c r="C341" s="540" t="s">
        <v>877</v>
      </c>
      <c r="D341" s="538">
        <f t="shared" ref="D341:H341" si="162">D342</f>
        <v>0</v>
      </c>
      <c r="E341" s="538">
        <f t="shared" si="162"/>
        <v>0</v>
      </c>
      <c r="F341" s="538">
        <f t="shared" si="162"/>
        <v>0</v>
      </c>
      <c r="G341" s="538">
        <f t="shared" si="162"/>
        <v>0</v>
      </c>
      <c r="H341" s="1283">
        <f t="shared" si="162"/>
        <v>0</v>
      </c>
    </row>
    <row r="342" spans="2:8" ht="27" customHeight="1">
      <c r="B342" s="541">
        <v>3541</v>
      </c>
      <c r="C342" s="542" t="s">
        <v>878</v>
      </c>
      <c r="D342" s="543"/>
      <c r="E342" s="543"/>
      <c r="F342" s="543"/>
      <c r="G342" s="543"/>
      <c r="H342" s="1284"/>
    </row>
    <row r="343" spans="2:8" ht="27" customHeight="1">
      <c r="B343" s="536">
        <v>3550</v>
      </c>
      <c r="C343" s="540" t="s">
        <v>879</v>
      </c>
      <c r="D343" s="538">
        <f>+D344</f>
        <v>0</v>
      </c>
      <c r="E343" s="538">
        <f t="shared" ref="E343:H343" si="163">+E344</f>
        <v>0</v>
      </c>
      <c r="F343" s="538">
        <f t="shared" si="163"/>
        <v>0</v>
      </c>
      <c r="G343" s="538">
        <f t="shared" si="163"/>
        <v>0</v>
      </c>
      <c r="H343" s="1283">
        <f t="shared" si="163"/>
        <v>0</v>
      </c>
    </row>
    <row r="344" spans="2:8" ht="27" customHeight="1">
      <c r="B344" s="541">
        <v>3551</v>
      </c>
      <c r="C344" s="542" t="s">
        <v>880</v>
      </c>
      <c r="D344" s="543"/>
      <c r="E344" s="543"/>
      <c r="F344" s="543"/>
      <c r="G344" s="543"/>
      <c r="H344" s="1284"/>
    </row>
    <row r="345" spans="2:8" ht="27" customHeight="1">
      <c r="B345" s="536">
        <v>3560</v>
      </c>
      <c r="C345" s="540" t="s">
        <v>881</v>
      </c>
      <c r="D345" s="538">
        <f t="shared" ref="D345:H345" si="164">D346</f>
        <v>0</v>
      </c>
      <c r="E345" s="538">
        <f t="shared" si="164"/>
        <v>0</v>
      </c>
      <c r="F345" s="538">
        <f t="shared" si="164"/>
        <v>0</v>
      </c>
      <c r="G345" s="538">
        <f t="shared" si="164"/>
        <v>0</v>
      </c>
      <c r="H345" s="1283">
        <f t="shared" si="164"/>
        <v>0</v>
      </c>
    </row>
    <row r="346" spans="2:8" ht="27" customHeight="1">
      <c r="B346" s="541">
        <v>3561</v>
      </c>
      <c r="C346" s="542" t="s">
        <v>1906</v>
      </c>
      <c r="D346" s="543"/>
      <c r="E346" s="543"/>
      <c r="F346" s="543"/>
      <c r="G346" s="543"/>
      <c r="H346" s="1284"/>
    </row>
    <row r="347" spans="2:8" ht="27" customHeight="1">
      <c r="B347" s="536">
        <v>3570</v>
      </c>
      <c r="C347" s="540" t="s">
        <v>882</v>
      </c>
      <c r="D347" s="538">
        <f t="shared" ref="D347:H347" si="165">D348</f>
        <v>0</v>
      </c>
      <c r="E347" s="538">
        <f t="shared" si="165"/>
        <v>0</v>
      </c>
      <c r="F347" s="538">
        <f t="shared" si="165"/>
        <v>0</v>
      </c>
      <c r="G347" s="538">
        <f t="shared" si="165"/>
        <v>0</v>
      </c>
      <c r="H347" s="1283">
        <f t="shared" si="165"/>
        <v>0</v>
      </c>
    </row>
    <row r="348" spans="2:8" ht="27" customHeight="1">
      <c r="B348" s="541">
        <v>3571</v>
      </c>
      <c r="C348" s="542" t="s">
        <v>883</v>
      </c>
      <c r="D348" s="543"/>
      <c r="E348" s="543"/>
      <c r="F348" s="543"/>
      <c r="G348" s="543"/>
      <c r="H348" s="1284"/>
    </row>
    <row r="349" spans="2:8" ht="27" customHeight="1">
      <c r="B349" s="536">
        <v>3580</v>
      </c>
      <c r="C349" s="540" t="s">
        <v>884</v>
      </c>
      <c r="D349" s="538">
        <f t="shared" ref="D349:H349" si="166">D350</f>
        <v>0</v>
      </c>
      <c r="E349" s="538">
        <f t="shared" si="166"/>
        <v>0</v>
      </c>
      <c r="F349" s="538">
        <f t="shared" si="166"/>
        <v>0</v>
      </c>
      <c r="G349" s="538">
        <f t="shared" si="166"/>
        <v>0</v>
      </c>
      <c r="H349" s="1283">
        <f t="shared" si="166"/>
        <v>0</v>
      </c>
    </row>
    <row r="350" spans="2:8" ht="27" customHeight="1">
      <c r="B350" s="541">
        <v>3581</v>
      </c>
      <c r="C350" s="542" t="s">
        <v>885</v>
      </c>
      <c r="D350" s="543"/>
      <c r="E350" s="543"/>
      <c r="F350" s="543"/>
      <c r="G350" s="543"/>
      <c r="H350" s="1284"/>
    </row>
    <row r="351" spans="2:8" ht="27" customHeight="1">
      <c r="B351" s="536">
        <v>3590</v>
      </c>
      <c r="C351" s="540" t="s">
        <v>886</v>
      </c>
      <c r="D351" s="538">
        <f t="shared" ref="D351:H351" si="167">D352</f>
        <v>0</v>
      </c>
      <c r="E351" s="538">
        <f t="shared" si="167"/>
        <v>0</v>
      </c>
      <c r="F351" s="538">
        <f t="shared" si="167"/>
        <v>0</v>
      </c>
      <c r="G351" s="538">
        <f t="shared" si="167"/>
        <v>0</v>
      </c>
      <c r="H351" s="1283">
        <f t="shared" si="167"/>
        <v>0</v>
      </c>
    </row>
    <row r="352" spans="2:8" ht="27" customHeight="1">
      <c r="B352" s="541">
        <v>3591</v>
      </c>
      <c r="C352" s="542" t="s">
        <v>887</v>
      </c>
      <c r="D352" s="543"/>
      <c r="E352" s="543"/>
      <c r="F352" s="543"/>
      <c r="G352" s="543"/>
      <c r="H352" s="1284"/>
    </row>
    <row r="353" spans="2:8" ht="27" customHeight="1">
      <c r="B353" s="536">
        <v>3600</v>
      </c>
      <c r="C353" s="556" t="s">
        <v>888</v>
      </c>
      <c r="D353" s="538">
        <f t="shared" ref="D353" si="168">D354+D357+D359+D361+D363+D365+D367</f>
        <v>0</v>
      </c>
      <c r="E353" s="538">
        <f t="shared" ref="E353:H353" si="169">E354+E357+E359+E361+E363+E365+E367</f>
        <v>0</v>
      </c>
      <c r="F353" s="538">
        <f t="shared" si="169"/>
        <v>0</v>
      </c>
      <c r="G353" s="538">
        <f t="shared" si="169"/>
        <v>0</v>
      </c>
      <c r="H353" s="1283">
        <f t="shared" si="169"/>
        <v>0</v>
      </c>
    </row>
    <row r="354" spans="2:8" ht="27" customHeight="1">
      <c r="B354" s="536">
        <v>3610</v>
      </c>
      <c r="C354" s="540" t="s">
        <v>889</v>
      </c>
      <c r="D354" s="538">
        <f>SUM(D355:D356)</f>
        <v>0</v>
      </c>
      <c r="E354" s="538">
        <f t="shared" ref="E354:H354" si="170">SUM(E355:E356)</f>
        <v>0</v>
      </c>
      <c r="F354" s="538">
        <f t="shared" si="170"/>
        <v>0</v>
      </c>
      <c r="G354" s="538">
        <f t="shared" si="170"/>
        <v>0</v>
      </c>
      <c r="H354" s="1283">
        <f t="shared" si="170"/>
        <v>0</v>
      </c>
    </row>
    <row r="355" spans="2:8" ht="27" customHeight="1">
      <c r="B355" s="541">
        <v>3611</v>
      </c>
      <c r="C355" s="542" t="s">
        <v>890</v>
      </c>
      <c r="D355" s="543"/>
      <c r="E355" s="543"/>
      <c r="F355" s="543"/>
      <c r="G355" s="543"/>
      <c r="H355" s="1284"/>
    </row>
    <row r="356" spans="2:8" ht="27" customHeight="1">
      <c r="B356" s="541">
        <v>3612</v>
      </c>
      <c r="C356" s="542" t="s">
        <v>891</v>
      </c>
      <c r="D356" s="543"/>
      <c r="E356" s="543"/>
      <c r="F356" s="543"/>
      <c r="G356" s="543"/>
      <c r="H356" s="1284"/>
    </row>
    <row r="357" spans="2:8" ht="27" customHeight="1">
      <c r="B357" s="536">
        <v>3620</v>
      </c>
      <c r="C357" s="540" t="s">
        <v>892</v>
      </c>
      <c r="D357" s="538">
        <f t="shared" ref="D357:H357" si="171">D358</f>
        <v>0</v>
      </c>
      <c r="E357" s="538">
        <f t="shared" si="171"/>
        <v>0</v>
      </c>
      <c r="F357" s="538">
        <f t="shared" si="171"/>
        <v>0</v>
      </c>
      <c r="G357" s="538">
        <f t="shared" si="171"/>
        <v>0</v>
      </c>
      <c r="H357" s="1283">
        <f t="shared" si="171"/>
        <v>0</v>
      </c>
    </row>
    <row r="358" spans="2:8" ht="27" customHeight="1">
      <c r="B358" s="541">
        <v>3621</v>
      </c>
      <c r="C358" s="542" t="s">
        <v>893</v>
      </c>
      <c r="D358" s="543"/>
      <c r="E358" s="543"/>
      <c r="F358" s="543"/>
      <c r="G358" s="543"/>
      <c r="H358" s="1284"/>
    </row>
    <row r="359" spans="2:8" ht="27" customHeight="1">
      <c r="B359" s="536">
        <v>3630</v>
      </c>
      <c r="C359" s="540" t="s">
        <v>894</v>
      </c>
      <c r="D359" s="538">
        <f t="shared" ref="D359:H359" si="172">D360</f>
        <v>0</v>
      </c>
      <c r="E359" s="538">
        <f t="shared" si="172"/>
        <v>0</v>
      </c>
      <c r="F359" s="538">
        <f t="shared" si="172"/>
        <v>0</v>
      </c>
      <c r="G359" s="538">
        <f t="shared" si="172"/>
        <v>0</v>
      </c>
      <c r="H359" s="1283">
        <f t="shared" si="172"/>
        <v>0</v>
      </c>
    </row>
    <row r="360" spans="2:8" ht="27" customHeight="1">
      <c r="B360" s="541">
        <v>3631</v>
      </c>
      <c r="C360" s="542" t="s">
        <v>894</v>
      </c>
      <c r="D360" s="543"/>
      <c r="E360" s="543"/>
      <c r="F360" s="543"/>
      <c r="G360" s="543"/>
      <c r="H360" s="1284"/>
    </row>
    <row r="361" spans="2:8" ht="27" customHeight="1">
      <c r="B361" s="536">
        <v>3640</v>
      </c>
      <c r="C361" s="540" t="s">
        <v>895</v>
      </c>
      <c r="D361" s="538">
        <f t="shared" ref="D361:H361" si="173">D362</f>
        <v>0</v>
      </c>
      <c r="E361" s="538">
        <f t="shared" si="173"/>
        <v>0</v>
      </c>
      <c r="F361" s="538">
        <f t="shared" si="173"/>
        <v>0</v>
      </c>
      <c r="G361" s="538">
        <f t="shared" si="173"/>
        <v>0</v>
      </c>
      <c r="H361" s="1283">
        <f t="shared" si="173"/>
        <v>0</v>
      </c>
    </row>
    <row r="362" spans="2:8" ht="27" customHeight="1">
      <c r="B362" s="541">
        <v>3641</v>
      </c>
      <c r="C362" s="542" t="s">
        <v>896</v>
      </c>
      <c r="D362" s="543"/>
      <c r="E362" s="543"/>
      <c r="F362" s="543"/>
      <c r="G362" s="543"/>
      <c r="H362" s="1284"/>
    </row>
    <row r="363" spans="2:8" ht="27" customHeight="1">
      <c r="B363" s="536">
        <v>3650</v>
      </c>
      <c r="C363" s="540" t="s">
        <v>897</v>
      </c>
      <c r="D363" s="538">
        <f t="shared" ref="D363:H363" si="174">D364</f>
        <v>0</v>
      </c>
      <c r="E363" s="538">
        <f t="shared" si="174"/>
        <v>0</v>
      </c>
      <c r="F363" s="538">
        <f t="shared" si="174"/>
        <v>0</v>
      </c>
      <c r="G363" s="538">
        <f t="shared" si="174"/>
        <v>0</v>
      </c>
      <c r="H363" s="1283">
        <f t="shared" si="174"/>
        <v>0</v>
      </c>
    </row>
    <row r="364" spans="2:8" ht="27" customHeight="1">
      <c r="B364" s="541">
        <v>3651</v>
      </c>
      <c r="C364" s="542" t="s">
        <v>898</v>
      </c>
      <c r="D364" s="543"/>
      <c r="E364" s="543"/>
      <c r="F364" s="543"/>
      <c r="G364" s="543"/>
      <c r="H364" s="1284"/>
    </row>
    <row r="365" spans="2:8" ht="27" customHeight="1">
      <c r="B365" s="536">
        <v>3660</v>
      </c>
      <c r="C365" s="540" t="s">
        <v>899</v>
      </c>
      <c r="D365" s="538">
        <f t="shared" ref="D365:H365" si="175">D366</f>
        <v>0</v>
      </c>
      <c r="E365" s="538">
        <f t="shared" si="175"/>
        <v>0</v>
      </c>
      <c r="F365" s="538">
        <f t="shared" si="175"/>
        <v>0</v>
      </c>
      <c r="G365" s="538">
        <f t="shared" si="175"/>
        <v>0</v>
      </c>
      <c r="H365" s="1283">
        <f t="shared" si="175"/>
        <v>0</v>
      </c>
    </row>
    <row r="366" spans="2:8" ht="27" customHeight="1">
      <c r="B366" s="541">
        <v>3661</v>
      </c>
      <c r="C366" s="542" t="s">
        <v>900</v>
      </c>
      <c r="D366" s="543"/>
      <c r="E366" s="543"/>
      <c r="F366" s="543"/>
      <c r="G366" s="543"/>
      <c r="H366" s="1284"/>
    </row>
    <row r="367" spans="2:8" ht="27" customHeight="1">
      <c r="B367" s="536">
        <v>3690</v>
      </c>
      <c r="C367" s="540" t="s">
        <v>901</v>
      </c>
      <c r="D367" s="538">
        <f t="shared" ref="D367:H367" si="176">D368</f>
        <v>0</v>
      </c>
      <c r="E367" s="538">
        <f t="shared" si="176"/>
        <v>0</v>
      </c>
      <c r="F367" s="538">
        <f t="shared" si="176"/>
        <v>0</v>
      </c>
      <c r="G367" s="538">
        <f t="shared" si="176"/>
        <v>0</v>
      </c>
      <c r="H367" s="1283">
        <f t="shared" si="176"/>
        <v>0</v>
      </c>
    </row>
    <row r="368" spans="2:8" ht="27" customHeight="1">
      <c r="B368" s="541">
        <v>3691</v>
      </c>
      <c r="C368" s="542" t="s">
        <v>901</v>
      </c>
      <c r="D368" s="543"/>
      <c r="E368" s="543"/>
      <c r="F368" s="543"/>
      <c r="G368" s="543"/>
      <c r="H368" s="1284"/>
    </row>
    <row r="369" spans="2:8" ht="27" customHeight="1">
      <c r="B369" s="536">
        <v>3700</v>
      </c>
      <c r="C369" s="548" t="s">
        <v>902</v>
      </c>
      <c r="D369" s="538">
        <f t="shared" ref="D369" si="177">D370+D372+D374+D376+D378+D382+D386+D388+D390</f>
        <v>0</v>
      </c>
      <c r="E369" s="538">
        <f t="shared" ref="E369:H369" si="178">E370+E372+E374+E376+E378+E382+E386+E388+E390</f>
        <v>0</v>
      </c>
      <c r="F369" s="538">
        <f t="shared" si="178"/>
        <v>0</v>
      </c>
      <c r="G369" s="538">
        <f t="shared" si="178"/>
        <v>0</v>
      </c>
      <c r="H369" s="1283">
        <f t="shared" si="178"/>
        <v>0</v>
      </c>
    </row>
    <row r="370" spans="2:8" ht="27" customHeight="1">
      <c r="B370" s="536">
        <v>3710</v>
      </c>
      <c r="C370" s="540" t="s">
        <v>903</v>
      </c>
      <c r="D370" s="538">
        <f t="shared" ref="D370:H370" si="179">D371</f>
        <v>0</v>
      </c>
      <c r="E370" s="538">
        <f t="shared" si="179"/>
        <v>0</v>
      </c>
      <c r="F370" s="538">
        <f t="shared" si="179"/>
        <v>0</v>
      </c>
      <c r="G370" s="538">
        <f t="shared" si="179"/>
        <v>0</v>
      </c>
      <c r="H370" s="1283">
        <f t="shared" si="179"/>
        <v>0</v>
      </c>
    </row>
    <row r="371" spans="2:8" ht="27" customHeight="1">
      <c r="B371" s="541">
        <v>3711</v>
      </c>
      <c r="C371" s="542" t="s">
        <v>904</v>
      </c>
      <c r="D371" s="543"/>
      <c r="E371" s="543"/>
      <c r="F371" s="543"/>
      <c r="G371" s="543"/>
      <c r="H371" s="1284"/>
    </row>
    <row r="372" spans="2:8" ht="27" customHeight="1">
      <c r="B372" s="536">
        <v>3720</v>
      </c>
      <c r="C372" s="540" t="s">
        <v>905</v>
      </c>
      <c r="D372" s="538">
        <f t="shared" ref="D372:H372" si="180">D373</f>
        <v>0</v>
      </c>
      <c r="E372" s="538">
        <f t="shared" si="180"/>
        <v>0</v>
      </c>
      <c r="F372" s="538">
        <f t="shared" si="180"/>
        <v>0</v>
      </c>
      <c r="G372" s="538">
        <f t="shared" si="180"/>
        <v>0</v>
      </c>
      <c r="H372" s="1283">
        <f t="shared" si="180"/>
        <v>0</v>
      </c>
    </row>
    <row r="373" spans="2:8" ht="27" customHeight="1">
      <c r="B373" s="541">
        <v>3721</v>
      </c>
      <c r="C373" s="542" t="s">
        <v>906</v>
      </c>
      <c r="D373" s="543"/>
      <c r="E373" s="543"/>
      <c r="F373" s="543"/>
      <c r="G373" s="543"/>
      <c r="H373" s="1284"/>
    </row>
    <row r="374" spans="2:8" ht="27" customHeight="1">
      <c r="B374" s="536">
        <v>3730</v>
      </c>
      <c r="C374" s="540" t="s">
        <v>907</v>
      </c>
      <c r="D374" s="538">
        <f t="shared" ref="D374:H374" si="181">D375</f>
        <v>0</v>
      </c>
      <c r="E374" s="538">
        <f t="shared" si="181"/>
        <v>0</v>
      </c>
      <c r="F374" s="538">
        <f t="shared" si="181"/>
        <v>0</v>
      </c>
      <c r="G374" s="538">
        <f t="shared" si="181"/>
        <v>0</v>
      </c>
      <c r="H374" s="1283">
        <f t="shared" si="181"/>
        <v>0</v>
      </c>
    </row>
    <row r="375" spans="2:8" ht="27" customHeight="1">
      <c r="B375" s="541">
        <v>3731</v>
      </c>
      <c r="C375" s="542" t="s">
        <v>907</v>
      </c>
      <c r="D375" s="543"/>
      <c r="E375" s="543"/>
      <c r="F375" s="543"/>
      <c r="G375" s="543"/>
      <c r="H375" s="1284"/>
    </row>
    <row r="376" spans="2:8" ht="27" customHeight="1">
      <c r="B376" s="536">
        <v>3740</v>
      </c>
      <c r="C376" s="540" t="s">
        <v>908</v>
      </c>
      <c r="D376" s="538">
        <f t="shared" ref="D376:H376" si="182">D377</f>
        <v>0</v>
      </c>
      <c r="E376" s="538">
        <f t="shared" si="182"/>
        <v>0</v>
      </c>
      <c r="F376" s="538">
        <f t="shared" si="182"/>
        <v>0</v>
      </c>
      <c r="G376" s="538">
        <f t="shared" si="182"/>
        <v>0</v>
      </c>
      <c r="H376" s="1283">
        <f t="shared" si="182"/>
        <v>0</v>
      </c>
    </row>
    <row r="377" spans="2:8" ht="27" customHeight="1">
      <c r="B377" s="541">
        <v>3741</v>
      </c>
      <c r="C377" s="542" t="s">
        <v>908</v>
      </c>
      <c r="D377" s="543"/>
      <c r="E377" s="543"/>
      <c r="F377" s="543"/>
      <c r="G377" s="543"/>
      <c r="H377" s="1284"/>
    </row>
    <row r="378" spans="2:8" ht="27" customHeight="1">
      <c r="B378" s="536">
        <v>3750</v>
      </c>
      <c r="C378" s="540" t="s">
        <v>909</v>
      </c>
      <c r="D378" s="538">
        <f>SUM(D379:D381)</f>
        <v>0</v>
      </c>
      <c r="E378" s="538">
        <f t="shared" ref="E378:H378" si="183">SUM(E379:E381)</f>
        <v>0</v>
      </c>
      <c r="F378" s="538">
        <f t="shared" si="183"/>
        <v>0</v>
      </c>
      <c r="G378" s="538">
        <f t="shared" si="183"/>
        <v>0</v>
      </c>
      <c r="H378" s="1283">
        <f t="shared" si="183"/>
        <v>0</v>
      </c>
    </row>
    <row r="379" spans="2:8" ht="27" customHeight="1">
      <c r="B379" s="541">
        <v>3751</v>
      </c>
      <c r="C379" s="542" t="s">
        <v>910</v>
      </c>
      <c r="D379" s="543"/>
      <c r="E379" s="543"/>
      <c r="F379" s="543"/>
      <c r="G379" s="543"/>
      <c r="H379" s="1284"/>
    </row>
    <row r="380" spans="2:8" ht="27" customHeight="1">
      <c r="B380" s="541">
        <v>3752</v>
      </c>
      <c r="C380" s="542" t="s">
        <v>911</v>
      </c>
      <c r="D380" s="543"/>
      <c r="E380" s="543"/>
      <c r="F380" s="543"/>
      <c r="G380" s="543"/>
      <c r="H380" s="1284"/>
    </row>
    <row r="381" spans="2:8" ht="27" customHeight="1">
      <c r="B381" s="541">
        <v>3753</v>
      </c>
      <c r="C381" s="542" t="s">
        <v>912</v>
      </c>
      <c r="D381" s="543"/>
      <c r="E381" s="543"/>
      <c r="F381" s="543"/>
      <c r="G381" s="543"/>
      <c r="H381" s="1284"/>
    </row>
    <row r="382" spans="2:8" ht="27" customHeight="1">
      <c r="B382" s="536">
        <v>3760</v>
      </c>
      <c r="C382" s="540" t="s">
        <v>913</v>
      </c>
      <c r="D382" s="538">
        <f>SUM(D383:D385)</f>
        <v>0</v>
      </c>
      <c r="E382" s="538">
        <f t="shared" ref="E382:H382" si="184">SUM(E383:E385)</f>
        <v>0</v>
      </c>
      <c r="F382" s="538">
        <f t="shared" si="184"/>
        <v>0</v>
      </c>
      <c r="G382" s="538">
        <f t="shared" si="184"/>
        <v>0</v>
      </c>
      <c r="H382" s="1283">
        <f t="shared" si="184"/>
        <v>0</v>
      </c>
    </row>
    <row r="383" spans="2:8" ht="27" customHeight="1">
      <c r="B383" s="541">
        <v>3761</v>
      </c>
      <c r="C383" s="542" t="s">
        <v>914</v>
      </c>
      <c r="D383" s="543"/>
      <c r="E383" s="543"/>
      <c r="F383" s="543"/>
      <c r="G383" s="543"/>
      <c r="H383" s="1284"/>
    </row>
    <row r="384" spans="2:8" ht="27" customHeight="1">
      <c r="B384" s="541">
        <v>3762</v>
      </c>
      <c r="C384" s="542" t="s">
        <v>915</v>
      </c>
      <c r="D384" s="543"/>
      <c r="E384" s="543"/>
      <c r="F384" s="543"/>
      <c r="G384" s="543"/>
      <c r="H384" s="1284"/>
    </row>
    <row r="385" spans="2:8" ht="27" customHeight="1">
      <c r="B385" s="541">
        <v>3763</v>
      </c>
      <c r="C385" s="542" t="s">
        <v>916</v>
      </c>
      <c r="D385" s="543"/>
      <c r="E385" s="543"/>
      <c r="F385" s="543"/>
      <c r="G385" s="543"/>
      <c r="H385" s="1284"/>
    </row>
    <row r="386" spans="2:8" ht="27" customHeight="1">
      <c r="B386" s="536">
        <v>3770</v>
      </c>
      <c r="C386" s="540" t="s">
        <v>917</v>
      </c>
      <c r="D386" s="538">
        <f t="shared" ref="D386:H386" si="185">D387</f>
        <v>0</v>
      </c>
      <c r="E386" s="538">
        <f t="shared" si="185"/>
        <v>0</v>
      </c>
      <c r="F386" s="538">
        <f t="shared" si="185"/>
        <v>0</v>
      </c>
      <c r="G386" s="538">
        <f t="shared" si="185"/>
        <v>0</v>
      </c>
      <c r="H386" s="1283">
        <f t="shared" si="185"/>
        <v>0</v>
      </c>
    </row>
    <row r="387" spans="2:8" ht="27" customHeight="1">
      <c r="B387" s="541">
        <v>3771</v>
      </c>
      <c r="C387" s="542" t="s">
        <v>917</v>
      </c>
      <c r="D387" s="543"/>
      <c r="E387" s="543"/>
      <c r="F387" s="543"/>
      <c r="G387" s="543"/>
      <c r="H387" s="1284"/>
    </row>
    <row r="388" spans="2:8" ht="27" customHeight="1">
      <c r="B388" s="536">
        <v>3780</v>
      </c>
      <c r="C388" s="540" t="s">
        <v>918</v>
      </c>
      <c r="D388" s="538">
        <f t="shared" ref="D388:H388" si="186">D389</f>
        <v>0</v>
      </c>
      <c r="E388" s="538">
        <f t="shared" si="186"/>
        <v>0</v>
      </c>
      <c r="F388" s="538">
        <f t="shared" si="186"/>
        <v>0</v>
      </c>
      <c r="G388" s="538">
        <f t="shared" si="186"/>
        <v>0</v>
      </c>
      <c r="H388" s="1283">
        <f t="shared" si="186"/>
        <v>0</v>
      </c>
    </row>
    <row r="389" spans="2:8" ht="27" customHeight="1">
      <c r="B389" s="541">
        <v>3781</v>
      </c>
      <c r="C389" s="542" t="s">
        <v>918</v>
      </c>
      <c r="D389" s="543"/>
      <c r="E389" s="543"/>
      <c r="F389" s="543"/>
      <c r="G389" s="543"/>
      <c r="H389" s="1284"/>
    </row>
    <row r="390" spans="2:8" ht="27" customHeight="1">
      <c r="B390" s="536">
        <v>3790</v>
      </c>
      <c r="C390" s="540" t="s">
        <v>919</v>
      </c>
      <c r="D390" s="538">
        <f t="shared" ref="D390:H390" si="187">D391</f>
        <v>0</v>
      </c>
      <c r="E390" s="538">
        <f t="shared" si="187"/>
        <v>0</v>
      </c>
      <c r="F390" s="538">
        <f t="shared" si="187"/>
        <v>0</v>
      </c>
      <c r="G390" s="538">
        <f t="shared" si="187"/>
        <v>0</v>
      </c>
      <c r="H390" s="1283">
        <f t="shared" si="187"/>
        <v>0</v>
      </c>
    </row>
    <row r="391" spans="2:8" ht="27" customHeight="1">
      <c r="B391" s="541">
        <v>3791</v>
      </c>
      <c r="C391" s="542" t="s">
        <v>919</v>
      </c>
      <c r="D391" s="543"/>
      <c r="E391" s="543"/>
      <c r="F391" s="543"/>
      <c r="G391" s="543"/>
      <c r="H391" s="1284"/>
    </row>
    <row r="392" spans="2:8" ht="27" customHeight="1">
      <c r="B392" s="536">
        <v>3800</v>
      </c>
      <c r="C392" s="548" t="s">
        <v>920</v>
      </c>
      <c r="D392" s="538">
        <f t="shared" ref="D392" si="188">D393+D395+D398+D400+D402</f>
        <v>0</v>
      </c>
      <c r="E392" s="538">
        <f t="shared" ref="E392:H392" si="189">E393+E395+E398+E400+E402</f>
        <v>0</v>
      </c>
      <c r="F392" s="538">
        <f t="shared" si="189"/>
        <v>0</v>
      </c>
      <c r="G392" s="538">
        <f t="shared" si="189"/>
        <v>0</v>
      </c>
      <c r="H392" s="1283">
        <f t="shared" si="189"/>
        <v>0</v>
      </c>
    </row>
    <row r="393" spans="2:8" ht="27" customHeight="1">
      <c r="B393" s="536">
        <v>3810</v>
      </c>
      <c r="C393" s="540" t="s">
        <v>921</v>
      </c>
      <c r="D393" s="538">
        <f t="shared" ref="D393:H393" si="190">D394</f>
        <v>0</v>
      </c>
      <c r="E393" s="538">
        <f t="shared" si="190"/>
        <v>0</v>
      </c>
      <c r="F393" s="538">
        <f t="shared" si="190"/>
        <v>0</v>
      </c>
      <c r="G393" s="538">
        <f t="shared" si="190"/>
        <v>0</v>
      </c>
      <c r="H393" s="1283">
        <f t="shared" si="190"/>
        <v>0</v>
      </c>
    </row>
    <row r="394" spans="2:8" ht="27" customHeight="1">
      <c r="B394" s="541">
        <v>3811</v>
      </c>
      <c r="C394" s="542" t="s">
        <v>921</v>
      </c>
      <c r="D394" s="543"/>
      <c r="E394" s="543"/>
      <c r="F394" s="543"/>
      <c r="G394" s="543"/>
      <c r="H394" s="1284"/>
    </row>
    <row r="395" spans="2:8" ht="27" customHeight="1">
      <c r="B395" s="536">
        <v>3820</v>
      </c>
      <c r="C395" s="540" t="s">
        <v>922</v>
      </c>
      <c r="D395" s="538">
        <f t="shared" ref="D395" si="191">D396+D397</f>
        <v>0</v>
      </c>
      <c r="E395" s="538">
        <f t="shared" ref="E395:H395" si="192">E396+E397</f>
        <v>0</v>
      </c>
      <c r="F395" s="538">
        <f t="shared" si="192"/>
        <v>0</v>
      </c>
      <c r="G395" s="538">
        <f t="shared" si="192"/>
        <v>0</v>
      </c>
      <c r="H395" s="1283">
        <f t="shared" si="192"/>
        <v>0</v>
      </c>
    </row>
    <row r="396" spans="2:8" ht="27" customHeight="1">
      <c r="B396" s="541">
        <v>3821</v>
      </c>
      <c r="C396" s="542" t="s">
        <v>923</v>
      </c>
      <c r="D396" s="543"/>
      <c r="E396" s="543"/>
      <c r="F396" s="543"/>
      <c r="G396" s="543"/>
      <c r="H396" s="1284"/>
    </row>
    <row r="397" spans="2:8" ht="27" customHeight="1">
      <c r="B397" s="541">
        <v>3822</v>
      </c>
      <c r="C397" s="542" t="s">
        <v>924</v>
      </c>
      <c r="D397" s="543"/>
      <c r="E397" s="543"/>
      <c r="F397" s="543"/>
      <c r="G397" s="543"/>
      <c r="H397" s="1284"/>
    </row>
    <row r="398" spans="2:8" ht="27" customHeight="1">
      <c r="B398" s="536">
        <v>3830</v>
      </c>
      <c r="C398" s="540" t="s">
        <v>925</v>
      </c>
      <c r="D398" s="538">
        <f t="shared" ref="D398:H398" si="193">D399</f>
        <v>0</v>
      </c>
      <c r="E398" s="538">
        <f t="shared" si="193"/>
        <v>0</v>
      </c>
      <c r="F398" s="538">
        <f t="shared" si="193"/>
        <v>0</v>
      </c>
      <c r="G398" s="538">
        <f t="shared" si="193"/>
        <v>0</v>
      </c>
      <c r="H398" s="1283">
        <f t="shared" si="193"/>
        <v>0</v>
      </c>
    </row>
    <row r="399" spans="2:8" ht="27" customHeight="1">
      <c r="B399" s="541">
        <v>3831</v>
      </c>
      <c r="C399" s="542" t="s">
        <v>925</v>
      </c>
      <c r="D399" s="543"/>
      <c r="E399" s="543"/>
      <c r="F399" s="543"/>
      <c r="G399" s="543"/>
      <c r="H399" s="1284"/>
    </row>
    <row r="400" spans="2:8" s="549" customFormat="1" ht="27" customHeight="1">
      <c r="B400" s="536">
        <v>3840</v>
      </c>
      <c r="C400" s="540" t="s">
        <v>926</v>
      </c>
      <c r="D400" s="538">
        <f t="shared" ref="D400:H400" si="194">D401</f>
        <v>0</v>
      </c>
      <c r="E400" s="538">
        <f t="shared" si="194"/>
        <v>0</v>
      </c>
      <c r="F400" s="538">
        <f t="shared" si="194"/>
        <v>0</v>
      </c>
      <c r="G400" s="538">
        <f t="shared" si="194"/>
        <v>0</v>
      </c>
      <c r="H400" s="1283">
        <f t="shared" si="194"/>
        <v>0</v>
      </c>
    </row>
    <row r="401" spans="2:8" ht="27" customHeight="1">
      <c r="B401" s="541">
        <v>3841</v>
      </c>
      <c r="C401" s="542" t="s">
        <v>927</v>
      </c>
      <c r="D401" s="543"/>
      <c r="E401" s="543"/>
      <c r="F401" s="543"/>
      <c r="G401" s="543"/>
      <c r="H401" s="1284"/>
    </row>
    <row r="402" spans="2:8" ht="27" customHeight="1">
      <c r="B402" s="536">
        <v>3850</v>
      </c>
      <c r="C402" s="540" t="s">
        <v>928</v>
      </c>
      <c r="D402" s="538">
        <f t="shared" ref="D402:H402" si="195">D403</f>
        <v>0</v>
      </c>
      <c r="E402" s="538">
        <f t="shared" si="195"/>
        <v>0</v>
      </c>
      <c r="F402" s="538">
        <f t="shared" si="195"/>
        <v>0</v>
      </c>
      <c r="G402" s="538">
        <f t="shared" si="195"/>
        <v>0</v>
      </c>
      <c r="H402" s="1283">
        <f t="shared" si="195"/>
        <v>0</v>
      </c>
    </row>
    <row r="403" spans="2:8" ht="27" customHeight="1">
      <c r="B403" s="541">
        <v>3851</v>
      </c>
      <c r="C403" s="542" t="s">
        <v>928</v>
      </c>
      <c r="D403" s="543"/>
      <c r="E403" s="543"/>
      <c r="F403" s="543"/>
      <c r="G403" s="543"/>
      <c r="H403" s="1284"/>
    </row>
    <row r="404" spans="2:8" ht="27" customHeight="1">
      <c r="B404" s="536">
        <v>3900</v>
      </c>
      <c r="C404" s="548" t="s">
        <v>929</v>
      </c>
      <c r="D404" s="538">
        <f t="shared" ref="D404" si="196">D405+D407+D410+D412+D415+D417+D419+D421+D425</f>
        <v>0</v>
      </c>
      <c r="E404" s="538">
        <f t="shared" ref="E404:H404" si="197">E405+E407+E410+E412+E415+E417+E419+E421+E425</f>
        <v>0</v>
      </c>
      <c r="F404" s="538">
        <f t="shared" si="197"/>
        <v>0</v>
      </c>
      <c r="G404" s="538">
        <f t="shared" si="197"/>
        <v>0</v>
      </c>
      <c r="H404" s="1283">
        <f t="shared" si="197"/>
        <v>0</v>
      </c>
    </row>
    <row r="405" spans="2:8" ht="27" customHeight="1">
      <c r="B405" s="536">
        <v>3910</v>
      </c>
      <c r="C405" s="540" t="s">
        <v>930</v>
      </c>
      <c r="D405" s="538">
        <f t="shared" ref="D405:H405" si="198">D406</f>
        <v>0</v>
      </c>
      <c r="E405" s="538">
        <f t="shared" si="198"/>
        <v>0</v>
      </c>
      <c r="F405" s="538">
        <f t="shared" si="198"/>
        <v>0</v>
      </c>
      <c r="G405" s="538">
        <f t="shared" si="198"/>
        <v>0</v>
      </c>
      <c r="H405" s="1283">
        <f t="shared" si="198"/>
        <v>0</v>
      </c>
    </row>
    <row r="406" spans="2:8" ht="27" customHeight="1">
      <c r="B406" s="541">
        <v>3911</v>
      </c>
      <c r="C406" s="542" t="s">
        <v>930</v>
      </c>
      <c r="D406" s="543"/>
      <c r="E406" s="543"/>
      <c r="F406" s="543"/>
      <c r="G406" s="543"/>
      <c r="H406" s="1284"/>
    </row>
    <row r="407" spans="2:8" ht="27" customHeight="1">
      <c r="B407" s="536">
        <v>3920</v>
      </c>
      <c r="C407" s="540" t="s">
        <v>931</v>
      </c>
      <c r="D407" s="538">
        <f>SUM(D408:D409)</f>
        <v>0</v>
      </c>
      <c r="E407" s="538">
        <f t="shared" ref="E407:H407" si="199">SUM(E408:E409)</f>
        <v>0</v>
      </c>
      <c r="F407" s="538">
        <f t="shared" si="199"/>
        <v>0</v>
      </c>
      <c r="G407" s="538">
        <f t="shared" si="199"/>
        <v>0</v>
      </c>
      <c r="H407" s="1283">
        <f t="shared" si="199"/>
        <v>0</v>
      </c>
    </row>
    <row r="408" spans="2:8" ht="27" customHeight="1">
      <c r="B408" s="541">
        <v>3921</v>
      </c>
      <c r="C408" s="542" t="s">
        <v>932</v>
      </c>
      <c r="D408" s="543"/>
      <c r="E408" s="543"/>
      <c r="F408" s="543"/>
      <c r="G408" s="543"/>
      <c r="H408" s="1284"/>
    </row>
    <row r="409" spans="2:8" ht="27" customHeight="1">
      <c r="B409" s="541">
        <v>3922</v>
      </c>
      <c r="C409" s="542" t="s">
        <v>933</v>
      </c>
      <c r="D409" s="543"/>
      <c r="E409" s="543"/>
      <c r="F409" s="543"/>
      <c r="G409" s="543"/>
      <c r="H409" s="1284"/>
    </row>
    <row r="410" spans="2:8" ht="27" customHeight="1">
      <c r="B410" s="536">
        <v>3930</v>
      </c>
      <c r="C410" s="540" t="s">
        <v>934</v>
      </c>
      <c r="D410" s="538">
        <f t="shared" ref="D410:H410" si="200">D411</f>
        <v>0</v>
      </c>
      <c r="E410" s="538">
        <f t="shared" si="200"/>
        <v>0</v>
      </c>
      <c r="F410" s="538">
        <f t="shared" si="200"/>
        <v>0</v>
      </c>
      <c r="G410" s="538">
        <f t="shared" si="200"/>
        <v>0</v>
      </c>
      <c r="H410" s="1283">
        <f t="shared" si="200"/>
        <v>0</v>
      </c>
    </row>
    <row r="411" spans="2:8" ht="27" customHeight="1">
      <c r="B411" s="541">
        <v>3931</v>
      </c>
      <c r="C411" s="542" t="s">
        <v>934</v>
      </c>
      <c r="D411" s="543"/>
      <c r="E411" s="543"/>
      <c r="F411" s="543"/>
      <c r="G411" s="543"/>
      <c r="H411" s="1284"/>
    </row>
    <row r="412" spans="2:8" ht="27" customHeight="1">
      <c r="B412" s="536">
        <v>3940</v>
      </c>
      <c r="C412" s="540" t="s">
        <v>935</v>
      </c>
      <c r="D412" s="538">
        <f>SUM(D413:D414)</f>
        <v>0</v>
      </c>
      <c r="E412" s="538">
        <f t="shared" ref="E412:H412" si="201">SUM(E413:E414)</f>
        <v>0</v>
      </c>
      <c r="F412" s="538">
        <f t="shared" si="201"/>
        <v>0</v>
      </c>
      <c r="G412" s="538">
        <f t="shared" si="201"/>
        <v>0</v>
      </c>
      <c r="H412" s="1283">
        <f t="shared" si="201"/>
        <v>0</v>
      </c>
    </row>
    <row r="413" spans="2:8" ht="27" customHeight="1">
      <c r="B413" s="541">
        <v>3941</v>
      </c>
      <c r="C413" s="542" t="s">
        <v>936</v>
      </c>
      <c r="D413" s="543"/>
      <c r="E413" s="543"/>
      <c r="F413" s="543"/>
      <c r="G413" s="543"/>
      <c r="H413" s="1284"/>
    </row>
    <row r="414" spans="2:8" ht="27" customHeight="1">
      <c r="B414" s="541">
        <v>3942</v>
      </c>
      <c r="C414" s="542" t="s">
        <v>937</v>
      </c>
      <c r="D414" s="543"/>
      <c r="E414" s="543"/>
      <c r="F414" s="543"/>
      <c r="G414" s="543"/>
      <c r="H414" s="1284"/>
    </row>
    <row r="415" spans="2:8" ht="27" customHeight="1">
      <c r="B415" s="536">
        <v>3950</v>
      </c>
      <c r="C415" s="540" t="s">
        <v>938</v>
      </c>
      <c r="D415" s="538">
        <f t="shared" ref="D415:H415" si="202">D416</f>
        <v>0</v>
      </c>
      <c r="E415" s="538">
        <f t="shared" si="202"/>
        <v>0</v>
      </c>
      <c r="F415" s="538">
        <f t="shared" si="202"/>
        <v>0</v>
      </c>
      <c r="G415" s="538">
        <f t="shared" si="202"/>
        <v>0</v>
      </c>
      <c r="H415" s="1283">
        <f t="shared" si="202"/>
        <v>0</v>
      </c>
    </row>
    <row r="416" spans="2:8" ht="27" customHeight="1">
      <c r="B416" s="541">
        <v>3951</v>
      </c>
      <c r="C416" s="542" t="s">
        <v>938</v>
      </c>
      <c r="D416" s="543"/>
      <c r="E416" s="543"/>
      <c r="F416" s="543"/>
      <c r="G416" s="543"/>
      <c r="H416" s="1284"/>
    </row>
    <row r="417" spans="2:8" ht="27" customHeight="1">
      <c r="B417" s="536">
        <v>3960</v>
      </c>
      <c r="C417" s="540" t="s">
        <v>939</v>
      </c>
      <c r="D417" s="538">
        <f t="shared" ref="D417:H417" si="203">D418</f>
        <v>0</v>
      </c>
      <c r="E417" s="538">
        <f t="shared" si="203"/>
        <v>0</v>
      </c>
      <c r="F417" s="538">
        <f t="shared" si="203"/>
        <v>0</v>
      </c>
      <c r="G417" s="538">
        <f t="shared" si="203"/>
        <v>0</v>
      </c>
      <c r="H417" s="1283">
        <f t="shared" si="203"/>
        <v>0</v>
      </c>
    </row>
    <row r="418" spans="2:8" ht="27" customHeight="1">
      <c r="B418" s="541">
        <v>3961</v>
      </c>
      <c r="C418" s="542" t="s">
        <v>939</v>
      </c>
      <c r="D418" s="543"/>
      <c r="E418" s="543"/>
      <c r="F418" s="543"/>
      <c r="G418" s="543"/>
      <c r="H418" s="1284"/>
    </row>
    <row r="419" spans="2:8" ht="27" customHeight="1">
      <c r="B419" s="536">
        <v>3970</v>
      </c>
      <c r="C419" s="540" t="s">
        <v>940</v>
      </c>
      <c r="D419" s="538">
        <f t="shared" ref="D419:H419" si="204">D420</f>
        <v>0</v>
      </c>
      <c r="E419" s="538">
        <f t="shared" si="204"/>
        <v>0</v>
      </c>
      <c r="F419" s="538">
        <f t="shared" si="204"/>
        <v>0</v>
      </c>
      <c r="G419" s="538">
        <f t="shared" si="204"/>
        <v>0</v>
      </c>
      <c r="H419" s="1283">
        <f t="shared" si="204"/>
        <v>0</v>
      </c>
    </row>
    <row r="420" spans="2:8" ht="27" customHeight="1">
      <c r="B420" s="541">
        <v>3971</v>
      </c>
      <c r="C420" s="542" t="s">
        <v>940</v>
      </c>
      <c r="D420" s="543"/>
      <c r="E420" s="543"/>
      <c r="F420" s="543"/>
      <c r="G420" s="543"/>
      <c r="H420" s="1284"/>
    </row>
    <row r="421" spans="2:8" ht="27" customHeight="1">
      <c r="B421" s="536">
        <v>3980</v>
      </c>
      <c r="C421" s="540" t="s">
        <v>941</v>
      </c>
      <c r="D421" s="538">
        <f>SUM(D422:D424)</f>
        <v>0</v>
      </c>
      <c r="E421" s="538">
        <f t="shared" ref="E421:H421" si="205">SUM(E422:E424)</f>
        <v>0</v>
      </c>
      <c r="F421" s="538">
        <f t="shared" si="205"/>
        <v>0</v>
      </c>
      <c r="G421" s="538">
        <f t="shared" si="205"/>
        <v>0</v>
      </c>
      <c r="H421" s="1283">
        <f t="shared" si="205"/>
        <v>0</v>
      </c>
    </row>
    <row r="422" spans="2:8" ht="27" customHeight="1">
      <c r="B422" s="558">
        <v>3981</v>
      </c>
      <c r="C422" s="542" t="s">
        <v>942</v>
      </c>
      <c r="D422" s="543"/>
      <c r="E422" s="543"/>
      <c r="F422" s="543"/>
      <c r="G422" s="543"/>
      <c r="H422" s="1284"/>
    </row>
    <row r="423" spans="2:8" ht="27" customHeight="1">
      <c r="B423" s="558">
        <v>3982</v>
      </c>
      <c r="C423" s="542" t="s">
        <v>943</v>
      </c>
      <c r="D423" s="543"/>
      <c r="E423" s="543"/>
      <c r="F423" s="543"/>
      <c r="G423" s="543"/>
      <c r="H423" s="1284"/>
    </row>
    <row r="424" spans="2:8" ht="27" customHeight="1">
      <c r="B424" s="558">
        <v>3983</v>
      </c>
      <c r="C424" s="542" t="s">
        <v>944</v>
      </c>
      <c r="D424" s="543"/>
      <c r="E424" s="543"/>
      <c r="F424" s="543"/>
      <c r="G424" s="543"/>
      <c r="H424" s="1284"/>
    </row>
    <row r="425" spans="2:8" ht="27" customHeight="1">
      <c r="B425" s="536">
        <v>3990</v>
      </c>
      <c r="C425" s="540" t="s">
        <v>929</v>
      </c>
      <c r="D425" s="538">
        <f>SUM(D426:D433)</f>
        <v>0</v>
      </c>
      <c r="E425" s="538">
        <f t="shared" ref="E425:H425" si="206">SUM(E426:E433)</f>
        <v>0</v>
      </c>
      <c r="F425" s="538">
        <f t="shared" si="206"/>
        <v>0</v>
      </c>
      <c r="G425" s="538">
        <f t="shared" si="206"/>
        <v>0</v>
      </c>
      <c r="H425" s="1283">
        <f t="shared" si="206"/>
        <v>0</v>
      </c>
    </row>
    <row r="426" spans="2:8" ht="27" customHeight="1">
      <c r="B426" s="541">
        <v>3991</v>
      </c>
      <c r="C426" s="542" t="s">
        <v>945</v>
      </c>
      <c r="D426" s="543"/>
      <c r="E426" s="543"/>
      <c r="F426" s="543"/>
      <c r="G426" s="543"/>
      <c r="H426" s="1284"/>
    </row>
    <row r="427" spans="2:8" ht="27" customHeight="1">
      <c r="B427" s="541">
        <v>3992</v>
      </c>
      <c r="C427" s="542" t="s">
        <v>946</v>
      </c>
      <c r="D427" s="543"/>
      <c r="E427" s="543"/>
      <c r="F427" s="543"/>
      <c r="G427" s="543"/>
      <c r="H427" s="1284"/>
    </row>
    <row r="428" spans="2:8" ht="27" customHeight="1">
      <c r="B428" s="541">
        <v>3993</v>
      </c>
      <c r="C428" s="542" t="s">
        <v>947</v>
      </c>
      <c r="D428" s="543"/>
      <c r="E428" s="543"/>
      <c r="F428" s="543"/>
      <c r="G428" s="543"/>
      <c r="H428" s="1284"/>
    </row>
    <row r="429" spans="2:8" ht="27" customHeight="1">
      <c r="B429" s="541">
        <v>3994</v>
      </c>
      <c r="C429" s="542" t="s">
        <v>948</v>
      </c>
      <c r="D429" s="543"/>
      <c r="E429" s="543"/>
      <c r="F429" s="543"/>
      <c r="G429" s="543"/>
      <c r="H429" s="1284"/>
    </row>
    <row r="430" spans="2:8" ht="27" customHeight="1">
      <c r="B430" s="541">
        <v>3995</v>
      </c>
      <c r="C430" s="542" t="s">
        <v>949</v>
      </c>
      <c r="D430" s="543"/>
      <c r="E430" s="543"/>
      <c r="F430" s="543"/>
      <c r="G430" s="543"/>
      <c r="H430" s="1284"/>
    </row>
    <row r="431" spans="2:8" ht="27" customHeight="1">
      <c r="B431" s="541">
        <v>3996</v>
      </c>
      <c r="C431" s="542" t="s">
        <v>950</v>
      </c>
      <c r="D431" s="543"/>
      <c r="E431" s="543"/>
      <c r="F431" s="543"/>
      <c r="G431" s="543"/>
      <c r="H431" s="1284"/>
    </row>
    <row r="432" spans="2:8" ht="27" customHeight="1">
      <c r="B432" s="541">
        <v>3997</v>
      </c>
      <c r="C432" s="542" t="s">
        <v>951</v>
      </c>
      <c r="D432" s="543"/>
      <c r="E432" s="543"/>
      <c r="F432" s="543"/>
      <c r="G432" s="543"/>
      <c r="H432" s="1284"/>
    </row>
    <row r="433" spans="2:10" ht="27" customHeight="1">
      <c r="B433" s="541">
        <v>3998</v>
      </c>
      <c r="C433" s="542" t="s">
        <v>1903</v>
      </c>
      <c r="D433" s="543"/>
      <c r="E433" s="543"/>
      <c r="F433" s="543"/>
      <c r="G433" s="543"/>
      <c r="H433" s="1284"/>
    </row>
    <row r="434" spans="2:10" ht="27" customHeight="1">
      <c r="B434" s="536" t="s">
        <v>2112</v>
      </c>
      <c r="C434" s="553"/>
      <c r="D434" s="538">
        <f>D404+D392+D369+D353+D332+D313+D292+D273+D250</f>
        <v>0</v>
      </c>
      <c r="E434" s="538">
        <f t="shared" ref="E434:H434" si="207">E404+E392+E369+E353+E332+E313+E292+E273+E250</f>
        <v>0</v>
      </c>
      <c r="F434" s="538">
        <f t="shared" si="207"/>
        <v>0</v>
      </c>
      <c r="G434" s="538">
        <f t="shared" si="207"/>
        <v>0</v>
      </c>
      <c r="H434" s="1283">
        <f t="shared" si="207"/>
        <v>0</v>
      </c>
    </row>
    <row r="435" spans="2:10" ht="27" customHeight="1">
      <c r="B435" s="536">
        <v>4000</v>
      </c>
      <c r="C435" s="548" t="s">
        <v>39</v>
      </c>
      <c r="D435" s="538">
        <f t="shared" ref="D435" si="208">D436+D455+D466+D490+D517+D525+D538+D541+D553</f>
        <v>0</v>
      </c>
      <c r="E435" s="538">
        <f t="shared" ref="E435:H435" si="209">E436+E455+E466+E490+E517+E525+E538+E541+E553</f>
        <v>0</v>
      </c>
      <c r="F435" s="538">
        <f t="shared" si="209"/>
        <v>0</v>
      </c>
      <c r="G435" s="538">
        <f t="shared" si="209"/>
        <v>0</v>
      </c>
      <c r="H435" s="1283">
        <f t="shared" si="209"/>
        <v>0</v>
      </c>
    </row>
    <row r="436" spans="2:10" ht="27" customHeight="1">
      <c r="B436" s="536">
        <v>4100</v>
      </c>
      <c r="C436" s="548" t="s">
        <v>45</v>
      </c>
      <c r="D436" s="538">
        <f t="shared" ref="D436" si="210">D437+D439+D441+D443+D445+D447+D449+D451+D453</f>
        <v>0</v>
      </c>
      <c r="E436" s="538">
        <f t="shared" ref="E436:H436" si="211">E437+E439+E441+E443+E445+E447+E449+E451+E453</f>
        <v>0</v>
      </c>
      <c r="F436" s="538">
        <f t="shared" si="211"/>
        <v>0</v>
      </c>
      <c r="G436" s="538">
        <f t="shared" si="211"/>
        <v>0</v>
      </c>
      <c r="H436" s="1283">
        <f t="shared" si="211"/>
        <v>0</v>
      </c>
    </row>
    <row r="437" spans="2:10" ht="27" customHeight="1">
      <c r="B437" s="536">
        <v>4110</v>
      </c>
      <c r="C437" s="554" t="s">
        <v>952</v>
      </c>
      <c r="D437" s="538">
        <f t="shared" ref="D437:H437" si="212">D438</f>
        <v>0</v>
      </c>
      <c r="E437" s="538">
        <f t="shared" si="212"/>
        <v>0</v>
      </c>
      <c r="F437" s="538">
        <f t="shared" si="212"/>
        <v>0</v>
      </c>
      <c r="G437" s="538">
        <f t="shared" si="212"/>
        <v>0</v>
      </c>
      <c r="H437" s="1283">
        <f t="shared" si="212"/>
        <v>0</v>
      </c>
    </row>
    <row r="438" spans="2:10" ht="27" customHeight="1">
      <c r="B438" s="541">
        <v>4111</v>
      </c>
      <c r="C438" s="559" t="s">
        <v>952</v>
      </c>
      <c r="D438" s="543"/>
      <c r="E438" s="543"/>
      <c r="F438" s="543"/>
      <c r="G438" s="543"/>
      <c r="H438" s="1284"/>
    </row>
    <row r="439" spans="2:10" ht="27" customHeight="1">
      <c r="B439" s="536">
        <v>4120</v>
      </c>
      <c r="C439" s="554" t="s">
        <v>953</v>
      </c>
      <c r="D439" s="538">
        <f t="shared" ref="D439:H439" si="213">D440</f>
        <v>0</v>
      </c>
      <c r="E439" s="538">
        <f t="shared" si="213"/>
        <v>0</v>
      </c>
      <c r="F439" s="538">
        <f t="shared" si="213"/>
        <v>0</v>
      </c>
      <c r="G439" s="538">
        <f t="shared" si="213"/>
        <v>0</v>
      </c>
      <c r="H439" s="1283">
        <f t="shared" si="213"/>
        <v>0</v>
      </c>
    </row>
    <row r="440" spans="2:10" ht="27" customHeight="1">
      <c r="B440" s="541">
        <v>4121</v>
      </c>
      <c r="C440" s="559" t="s">
        <v>954</v>
      </c>
      <c r="D440" s="543"/>
      <c r="E440" s="543"/>
      <c r="F440" s="543"/>
      <c r="G440" s="543"/>
      <c r="H440" s="1284"/>
    </row>
    <row r="441" spans="2:10" ht="27" customHeight="1">
      <c r="B441" s="536">
        <v>4130</v>
      </c>
      <c r="C441" s="554" t="s">
        <v>955</v>
      </c>
      <c r="D441" s="538">
        <f>SUM(D442)</f>
        <v>0</v>
      </c>
      <c r="E441" s="538">
        <f t="shared" ref="E441:H441" si="214">SUM(E442)</f>
        <v>0</v>
      </c>
      <c r="F441" s="538">
        <f t="shared" si="214"/>
        <v>0</v>
      </c>
      <c r="G441" s="538">
        <f t="shared" si="214"/>
        <v>0</v>
      </c>
      <c r="H441" s="1283">
        <f t="shared" si="214"/>
        <v>0</v>
      </c>
      <c r="J441" s="549"/>
    </row>
    <row r="442" spans="2:10" ht="27" customHeight="1">
      <c r="B442" s="541">
        <v>4131</v>
      </c>
      <c r="C442" s="559" t="s">
        <v>956</v>
      </c>
      <c r="D442" s="543"/>
      <c r="E442" s="543"/>
      <c r="F442" s="543"/>
      <c r="G442" s="543"/>
      <c r="H442" s="1284"/>
    </row>
    <row r="443" spans="2:10" ht="27" customHeight="1">
      <c r="B443" s="536">
        <v>4140</v>
      </c>
      <c r="C443" s="554" t="s">
        <v>957</v>
      </c>
      <c r="D443" s="538">
        <f t="shared" ref="D443:H443" si="215">D444</f>
        <v>0</v>
      </c>
      <c r="E443" s="538">
        <f t="shared" si="215"/>
        <v>0</v>
      </c>
      <c r="F443" s="538">
        <f t="shared" si="215"/>
        <v>0</v>
      </c>
      <c r="G443" s="538">
        <f t="shared" si="215"/>
        <v>0</v>
      </c>
      <c r="H443" s="1283">
        <f t="shared" si="215"/>
        <v>0</v>
      </c>
    </row>
    <row r="444" spans="2:10" ht="27" customHeight="1">
      <c r="B444" s="541">
        <v>4141</v>
      </c>
      <c r="C444" s="542" t="s">
        <v>958</v>
      </c>
      <c r="D444" s="543"/>
      <c r="E444" s="543"/>
      <c r="F444" s="543"/>
      <c r="G444" s="543"/>
      <c r="H444" s="1284"/>
    </row>
    <row r="445" spans="2:10" ht="27" customHeight="1">
      <c r="B445" s="536">
        <v>4150</v>
      </c>
      <c r="C445" s="540" t="s">
        <v>959</v>
      </c>
      <c r="D445" s="538">
        <f t="shared" ref="D445:H445" si="216">D446</f>
        <v>0</v>
      </c>
      <c r="E445" s="538">
        <f t="shared" si="216"/>
        <v>0</v>
      </c>
      <c r="F445" s="538">
        <f t="shared" si="216"/>
        <v>0</v>
      </c>
      <c r="G445" s="538">
        <f t="shared" si="216"/>
        <v>0</v>
      </c>
      <c r="H445" s="1283">
        <f t="shared" si="216"/>
        <v>0</v>
      </c>
    </row>
    <row r="446" spans="2:10" ht="27" customHeight="1">
      <c r="B446" s="541">
        <v>4151</v>
      </c>
      <c r="C446" s="542" t="s">
        <v>959</v>
      </c>
      <c r="D446" s="543"/>
      <c r="E446" s="543"/>
      <c r="F446" s="543"/>
      <c r="G446" s="543"/>
      <c r="H446" s="1284"/>
    </row>
    <row r="447" spans="2:10" ht="27" customHeight="1">
      <c r="B447" s="536">
        <v>4160</v>
      </c>
      <c r="C447" s="540" t="s">
        <v>960</v>
      </c>
      <c r="D447" s="538">
        <f t="shared" ref="D447:H447" si="217">D448</f>
        <v>0</v>
      </c>
      <c r="E447" s="538">
        <f t="shared" si="217"/>
        <v>0</v>
      </c>
      <c r="F447" s="538">
        <f t="shared" si="217"/>
        <v>0</v>
      </c>
      <c r="G447" s="538">
        <f t="shared" si="217"/>
        <v>0</v>
      </c>
      <c r="H447" s="1283">
        <f t="shared" si="217"/>
        <v>0</v>
      </c>
    </row>
    <row r="448" spans="2:10" ht="27" customHeight="1">
      <c r="B448" s="541">
        <v>4161</v>
      </c>
      <c r="C448" s="542" t="s">
        <v>960</v>
      </c>
      <c r="D448" s="543"/>
      <c r="E448" s="543"/>
      <c r="F448" s="543"/>
      <c r="G448" s="543"/>
      <c r="H448" s="1284"/>
    </row>
    <row r="449" spans="2:8" ht="27" customHeight="1">
      <c r="B449" s="536">
        <v>4170</v>
      </c>
      <c r="C449" s="540" t="s">
        <v>961</v>
      </c>
      <c r="D449" s="538">
        <f t="shared" ref="D449:H449" si="218">D450</f>
        <v>0</v>
      </c>
      <c r="E449" s="538">
        <f t="shared" si="218"/>
        <v>0</v>
      </c>
      <c r="F449" s="538">
        <f t="shared" si="218"/>
        <v>0</v>
      </c>
      <c r="G449" s="538">
        <f t="shared" si="218"/>
        <v>0</v>
      </c>
      <c r="H449" s="1283">
        <f t="shared" si="218"/>
        <v>0</v>
      </c>
    </row>
    <row r="450" spans="2:8" ht="27" customHeight="1">
      <c r="B450" s="541">
        <v>4171</v>
      </c>
      <c r="C450" s="542" t="s">
        <v>961</v>
      </c>
      <c r="D450" s="543"/>
      <c r="E450" s="543"/>
      <c r="F450" s="543"/>
      <c r="G450" s="543"/>
      <c r="H450" s="1284"/>
    </row>
    <row r="451" spans="2:8" ht="27" customHeight="1">
      <c r="B451" s="536">
        <v>4180</v>
      </c>
      <c r="C451" s="540" t="s">
        <v>962</v>
      </c>
      <c r="D451" s="538">
        <f t="shared" ref="D451:H451" si="219">D452</f>
        <v>0</v>
      </c>
      <c r="E451" s="538">
        <f t="shared" si="219"/>
        <v>0</v>
      </c>
      <c r="F451" s="538">
        <f t="shared" si="219"/>
        <v>0</v>
      </c>
      <c r="G451" s="538">
        <f t="shared" si="219"/>
        <v>0</v>
      </c>
      <c r="H451" s="1283">
        <f t="shared" si="219"/>
        <v>0</v>
      </c>
    </row>
    <row r="452" spans="2:8" ht="27" customHeight="1">
      <c r="B452" s="541">
        <v>4181</v>
      </c>
      <c r="C452" s="542" t="s">
        <v>962</v>
      </c>
      <c r="D452" s="543"/>
      <c r="E452" s="543"/>
      <c r="F452" s="543"/>
      <c r="G452" s="543"/>
      <c r="H452" s="1284"/>
    </row>
    <row r="453" spans="2:8" ht="27" customHeight="1">
      <c r="B453" s="536">
        <v>4190</v>
      </c>
      <c r="C453" s="540" t="s">
        <v>963</v>
      </c>
      <c r="D453" s="538">
        <f t="shared" ref="D453:H453" si="220">D454</f>
        <v>0</v>
      </c>
      <c r="E453" s="538">
        <f t="shared" si="220"/>
        <v>0</v>
      </c>
      <c r="F453" s="538">
        <f t="shared" si="220"/>
        <v>0</v>
      </c>
      <c r="G453" s="538">
        <f t="shared" si="220"/>
        <v>0</v>
      </c>
      <c r="H453" s="1283">
        <f t="shared" si="220"/>
        <v>0</v>
      </c>
    </row>
    <row r="454" spans="2:8" ht="27" customHeight="1">
      <c r="B454" s="541">
        <v>4191</v>
      </c>
      <c r="C454" s="542" t="s">
        <v>963</v>
      </c>
      <c r="D454" s="543"/>
      <c r="E454" s="543"/>
      <c r="F454" s="543"/>
      <c r="G454" s="543"/>
      <c r="H454" s="1284"/>
    </row>
    <row r="455" spans="2:8" ht="27" customHeight="1">
      <c r="B455" s="536">
        <v>4200</v>
      </c>
      <c r="C455" s="548" t="s">
        <v>46</v>
      </c>
      <c r="D455" s="538">
        <f t="shared" ref="D455" si="221">D456+D458+D460+D462+D464</f>
        <v>0</v>
      </c>
      <c r="E455" s="538">
        <f t="shared" ref="E455:H455" si="222">E456+E458+E460+E462+E464</f>
        <v>0</v>
      </c>
      <c r="F455" s="538">
        <f t="shared" si="222"/>
        <v>0</v>
      </c>
      <c r="G455" s="538">
        <f t="shared" si="222"/>
        <v>0</v>
      </c>
      <c r="H455" s="1283">
        <f t="shared" si="222"/>
        <v>0</v>
      </c>
    </row>
    <row r="456" spans="2:8" ht="27" customHeight="1">
      <c r="B456" s="536">
        <v>4210</v>
      </c>
      <c r="C456" s="540" t="s">
        <v>964</v>
      </c>
      <c r="D456" s="538">
        <f t="shared" ref="D456:H456" si="223">D457</f>
        <v>0</v>
      </c>
      <c r="E456" s="538">
        <f t="shared" si="223"/>
        <v>0</v>
      </c>
      <c r="F456" s="538">
        <f t="shared" si="223"/>
        <v>0</v>
      </c>
      <c r="G456" s="538">
        <f t="shared" si="223"/>
        <v>0</v>
      </c>
      <c r="H456" s="1283">
        <f t="shared" si="223"/>
        <v>0</v>
      </c>
    </row>
    <row r="457" spans="2:8" ht="27" customHeight="1">
      <c r="B457" s="541">
        <v>4211</v>
      </c>
      <c r="C457" s="542" t="s">
        <v>964</v>
      </c>
      <c r="D457" s="543"/>
      <c r="E457" s="543"/>
      <c r="F457" s="543"/>
      <c r="G457" s="543"/>
      <c r="H457" s="1284"/>
    </row>
    <row r="458" spans="2:8" ht="27" customHeight="1">
      <c r="B458" s="536">
        <v>4220</v>
      </c>
      <c r="C458" s="540" t="s">
        <v>965</v>
      </c>
      <c r="D458" s="538">
        <f t="shared" ref="D458:H458" si="224">D459</f>
        <v>0</v>
      </c>
      <c r="E458" s="538">
        <f t="shared" si="224"/>
        <v>0</v>
      </c>
      <c r="F458" s="538">
        <f t="shared" si="224"/>
        <v>0</v>
      </c>
      <c r="G458" s="538">
        <f t="shared" si="224"/>
        <v>0</v>
      </c>
      <c r="H458" s="1283">
        <f t="shared" si="224"/>
        <v>0</v>
      </c>
    </row>
    <row r="459" spans="2:8" ht="27" customHeight="1">
      <c r="B459" s="541">
        <v>4221</v>
      </c>
      <c r="C459" s="542" t="s">
        <v>965</v>
      </c>
      <c r="D459" s="543"/>
      <c r="E459" s="543"/>
      <c r="F459" s="543"/>
      <c r="G459" s="543"/>
      <c r="H459" s="1284"/>
    </row>
    <row r="460" spans="2:8" ht="27" customHeight="1">
      <c r="B460" s="536">
        <v>4230</v>
      </c>
      <c r="C460" s="540" t="s">
        <v>966</v>
      </c>
      <c r="D460" s="538">
        <f>+D461</f>
        <v>0</v>
      </c>
      <c r="E460" s="538">
        <f t="shared" ref="E460:H460" si="225">+E461</f>
        <v>0</v>
      </c>
      <c r="F460" s="538">
        <f t="shared" si="225"/>
        <v>0</v>
      </c>
      <c r="G460" s="538">
        <f t="shared" si="225"/>
        <v>0</v>
      </c>
      <c r="H460" s="1283">
        <f t="shared" si="225"/>
        <v>0</v>
      </c>
    </row>
    <row r="461" spans="2:8" ht="27" customHeight="1">
      <c r="B461" s="541">
        <v>4231</v>
      </c>
      <c r="C461" s="542" t="s">
        <v>966</v>
      </c>
      <c r="D461" s="543"/>
      <c r="E461" s="543"/>
      <c r="F461" s="543"/>
      <c r="G461" s="543"/>
      <c r="H461" s="1284"/>
    </row>
    <row r="462" spans="2:8" ht="27" customHeight="1">
      <c r="B462" s="536">
        <v>4240</v>
      </c>
      <c r="C462" s="540" t="s">
        <v>967</v>
      </c>
      <c r="D462" s="538">
        <f t="shared" ref="D462:H462" si="226">D463</f>
        <v>0</v>
      </c>
      <c r="E462" s="538">
        <f t="shared" si="226"/>
        <v>0</v>
      </c>
      <c r="F462" s="538">
        <f t="shared" si="226"/>
        <v>0</v>
      </c>
      <c r="G462" s="538">
        <f t="shared" si="226"/>
        <v>0</v>
      </c>
      <c r="H462" s="1283">
        <f t="shared" si="226"/>
        <v>0</v>
      </c>
    </row>
    <row r="463" spans="2:8" ht="27" customHeight="1">
      <c r="B463" s="541">
        <v>4241</v>
      </c>
      <c r="C463" s="542" t="s">
        <v>968</v>
      </c>
      <c r="D463" s="543"/>
      <c r="E463" s="543"/>
      <c r="F463" s="543"/>
      <c r="G463" s="543"/>
      <c r="H463" s="1284"/>
    </row>
    <row r="464" spans="2:8" ht="27" customHeight="1">
      <c r="B464" s="536">
        <v>4250</v>
      </c>
      <c r="C464" s="540" t="s">
        <v>969</v>
      </c>
      <c r="D464" s="538">
        <f t="shared" ref="D464:H464" si="227">D465</f>
        <v>0</v>
      </c>
      <c r="E464" s="538">
        <f t="shared" si="227"/>
        <v>0</v>
      </c>
      <c r="F464" s="538">
        <f t="shared" si="227"/>
        <v>0</v>
      </c>
      <c r="G464" s="538">
        <f t="shared" si="227"/>
        <v>0</v>
      </c>
      <c r="H464" s="1283">
        <f t="shared" si="227"/>
        <v>0</v>
      </c>
    </row>
    <row r="465" spans="2:8" ht="27" customHeight="1">
      <c r="B465" s="541">
        <v>4251</v>
      </c>
      <c r="C465" s="542" t="s">
        <v>969</v>
      </c>
      <c r="D465" s="543"/>
      <c r="E465" s="543"/>
      <c r="F465" s="543"/>
      <c r="G465" s="543"/>
      <c r="H465" s="1284"/>
    </row>
    <row r="466" spans="2:8" ht="27" customHeight="1">
      <c r="B466" s="536">
        <v>4300</v>
      </c>
      <c r="C466" s="548" t="s">
        <v>47</v>
      </c>
      <c r="D466" s="538">
        <f t="shared" ref="D466" si="228">D467+D469+D471+D473+D475+D477+D479+D481+D485</f>
        <v>0</v>
      </c>
      <c r="E466" s="538">
        <f t="shared" ref="E466:H466" si="229">E467+E469+E471+E473+E475+E477+E479+E481+E485</f>
        <v>0</v>
      </c>
      <c r="F466" s="538">
        <f t="shared" si="229"/>
        <v>0</v>
      </c>
      <c r="G466" s="538">
        <f t="shared" si="229"/>
        <v>0</v>
      </c>
      <c r="H466" s="1283">
        <f t="shared" si="229"/>
        <v>0</v>
      </c>
    </row>
    <row r="467" spans="2:8" ht="27" customHeight="1">
      <c r="B467" s="536">
        <v>4310</v>
      </c>
      <c r="C467" s="540" t="s">
        <v>970</v>
      </c>
      <c r="D467" s="538">
        <f t="shared" ref="D467:H467" si="230">D468</f>
        <v>0</v>
      </c>
      <c r="E467" s="538">
        <f t="shared" si="230"/>
        <v>0</v>
      </c>
      <c r="F467" s="538">
        <f t="shared" si="230"/>
        <v>0</v>
      </c>
      <c r="G467" s="538">
        <f t="shared" si="230"/>
        <v>0</v>
      </c>
      <c r="H467" s="1283">
        <f t="shared" si="230"/>
        <v>0</v>
      </c>
    </row>
    <row r="468" spans="2:8" ht="27" customHeight="1">
      <c r="B468" s="541">
        <v>4311</v>
      </c>
      <c r="C468" s="542" t="s">
        <v>970</v>
      </c>
      <c r="D468" s="543"/>
      <c r="E468" s="543"/>
      <c r="F468" s="543"/>
      <c r="G468" s="543"/>
      <c r="H468" s="1284"/>
    </row>
    <row r="469" spans="2:8" ht="27" customHeight="1">
      <c r="B469" s="536">
        <v>4320</v>
      </c>
      <c r="C469" s="540" t="s">
        <v>971</v>
      </c>
      <c r="D469" s="538">
        <f t="shared" ref="D469:H469" si="231">D470</f>
        <v>0</v>
      </c>
      <c r="E469" s="538">
        <f t="shared" si="231"/>
        <v>0</v>
      </c>
      <c r="F469" s="538">
        <f t="shared" si="231"/>
        <v>0</v>
      </c>
      <c r="G469" s="538">
        <f t="shared" si="231"/>
        <v>0</v>
      </c>
      <c r="H469" s="1283">
        <f t="shared" si="231"/>
        <v>0</v>
      </c>
    </row>
    <row r="470" spans="2:8" ht="27" customHeight="1">
      <c r="B470" s="541">
        <v>4321</v>
      </c>
      <c r="C470" s="542" t="s">
        <v>971</v>
      </c>
      <c r="D470" s="543"/>
      <c r="E470" s="543"/>
      <c r="F470" s="543"/>
      <c r="G470" s="543"/>
      <c r="H470" s="1284"/>
    </row>
    <row r="471" spans="2:8" ht="27" customHeight="1">
      <c r="B471" s="536">
        <v>4330</v>
      </c>
      <c r="C471" s="540" t="s">
        <v>972</v>
      </c>
      <c r="D471" s="538">
        <f t="shared" ref="D471:H471" si="232">D472</f>
        <v>0</v>
      </c>
      <c r="E471" s="538">
        <f t="shared" si="232"/>
        <v>0</v>
      </c>
      <c r="F471" s="538">
        <f t="shared" si="232"/>
        <v>0</v>
      </c>
      <c r="G471" s="538">
        <f t="shared" si="232"/>
        <v>0</v>
      </c>
      <c r="H471" s="1283">
        <f t="shared" si="232"/>
        <v>0</v>
      </c>
    </row>
    <row r="472" spans="2:8" ht="27" customHeight="1">
      <c r="B472" s="541">
        <v>4331</v>
      </c>
      <c r="C472" s="542" t="s">
        <v>972</v>
      </c>
      <c r="D472" s="543"/>
      <c r="E472" s="543"/>
      <c r="F472" s="543"/>
      <c r="G472" s="543"/>
      <c r="H472" s="1284"/>
    </row>
    <row r="473" spans="2:8" ht="27" customHeight="1">
      <c r="B473" s="536">
        <v>4340</v>
      </c>
      <c r="C473" s="540" t="s">
        <v>973</v>
      </c>
      <c r="D473" s="538">
        <f t="shared" ref="D473:H473" si="233">D474</f>
        <v>0</v>
      </c>
      <c r="E473" s="538">
        <f t="shared" si="233"/>
        <v>0</v>
      </c>
      <c r="F473" s="538">
        <f t="shared" si="233"/>
        <v>0</v>
      </c>
      <c r="G473" s="538">
        <f t="shared" si="233"/>
        <v>0</v>
      </c>
      <c r="H473" s="1283">
        <f t="shared" si="233"/>
        <v>0</v>
      </c>
    </row>
    <row r="474" spans="2:8" ht="27" customHeight="1">
      <c r="B474" s="541">
        <v>4341</v>
      </c>
      <c r="C474" s="542" t="s">
        <v>973</v>
      </c>
      <c r="D474" s="543"/>
      <c r="E474" s="543"/>
      <c r="F474" s="543"/>
      <c r="G474" s="543"/>
      <c r="H474" s="1284"/>
    </row>
    <row r="475" spans="2:8" ht="27" customHeight="1">
      <c r="B475" s="1239">
        <v>4350</v>
      </c>
      <c r="C475" s="540" t="s">
        <v>974</v>
      </c>
      <c r="D475" s="538">
        <f t="shared" ref="D475:H475" si="234">D476</f>
        <v>0</v>
      </c>
      <c r="E475" s="538">
        <f t="shared" si="234"/>
        <v>0</v>
      </c>
      <c r="F475" s="538">
        <f t="shared" si="234"/>
        <v>0</v>
      </c>
      <c r="G475" s="538">
        <f t="shared" si="234"/>
        <v>0</v>
      </c>
      <c r="H475" s="1283">
        <f t="shared" si="234"/>
        <v>0</v>
      </c>
    </row>
    <row r="476" spans="2:8" ht="27" customHeight="1">
      <c r="B476" s="541">
        <v>4351</v>
      </c>
      <c r="C476" s="542" t="s">
        <v>974</v>
      </c>
      <c r="D476" s="543"/>
      <c r="E476" s="543"/>
      <c r="F476" s="543"/>
      <c r="G476" s="543"/>
      <c r="H476" s="1284"/>
    </row>
    <row r="477" spans="2:8" ht="27" customHeight="1">
      <c r="B477" s="536">
        <v>4360</v>
      </c>
      <c r="C477" s="540" t="s">
        <v>975</v>
      </c>
      <c r="D477" s="538">
        <f>+D478</f>
        <v>0</v>
      </c>
      <c r="E477" s="538">
        <f t="shared" ref="E477:H477" si="235">+E478</f>
        <v>0</v>
      </c>
      <c r="F477" s="538">
        <f t="shared" si="235"/>
        <v>0</v>
      </c>
      <c r="G477" s="538">
        <f t="shared" si="235"/>
        <v>0</v>
      </c>
      <c r="H477" s="1283">
        <f t="shared" si="235"/>
        <v>0</v>
      </c>
    </row>
    <row r="478" spans="2:8" ht="27" customHeight="1">
      <c r="B478" s="541">
        <v>4361</v>
      </c>
      <c r="C478" s="542" t="s">
        <v>975</v>
      </c>
      <c r="D478" s="543"/>
      <c r="E478" s="543"/>
      <c r="F478" s="543"/>
      <c r="G478" s="543"/>
      <c r="H478" s="1284"/>
    </row>
    <row r="479" spans="2:8" ht="27" customHeight="1">
      <c r="B479" s="536">
        <v>4370</v>
      </c>
      <c r="C479" s="540" t="s">
        <v>976</v>
      </c>
      <c r="D479" s="538">
        <f t="shared" ref="D479:H479" si="236">D480</f>
        <v>0</v>
      </c>
      <c r="E479" s="538">
        <f t="shared" si="236"/>
        <v>0</v>
      </c>
      <c r="F479" s="538">
        <f t="shared" si="236"/>
        <v>0</v>
      </c>
      <c r="G479" s="538">
        <f t="shared" si="236"/>
        <v>0</v>
      </c>
      <c r="H479" s="1283">
        <f t="shared" si="236"/>
        <v>0</v>
      </c>
    </row>
    <row r="480" spans="2:8" ht="27" customHeight="1">
      <c r="B480" s="541">
        <v>4371</v>
      </c>
      <c r="C480" s="542" t="s">
        <v>976</v>
      </c>
      <c r="D480" s="543"/>
      <c r="E480" s="543"/>
      <c r="F480" s="543"/>
      <c r="G480" s="543"/>
      <c r="H480" s="1284"/>
    </row>
    <row r="481" spans="2:10" ht="27" customHeight="1">
      <c r="B481" s="536">
        <v>4380</v>
      </c>
      <c r="C481" s="540" t="s">
        <v>977</v>
      </c>
      <c r="D481" s="538">
        <f t="shared" ref="D481" si="237">D482+D483+D484</f>
        <v>0</v>
      </c>
      <c r="E481" s="538">
        <f t="shared" ref="E481:H481" si="238">E482+E483+E484</f>
        <v>0</v>
      </c>
      <c r="F481" s="538">
        <f t="shared" si="238"/>
        <v>0</v>
      </c>
      <c r="G481" s="538">
        <f t="shared" si="238"/>
        <v>0</v>
      </c>
      <c r="H481" s="1283">
        <f t="shared" si="238"/>
        <v>0</v>
      </c>
    </row>
    <row r="482" spans="2:10" ht="27" customHeight="1">
      <c r="B482" s="541">
        <v>4381</v>
      </c>
      <c r="C482" s="542" t="s">
        <v>977</v>
      </c>
      <c r="D482" s="543"/>
      <c r="E482" s="543"/>
      <c r="F482" s="543"/>
      <c r="G482" s="543"/>
      <c r="H482" s="1284"/>
    </row>
    <row r="483" spans="2:10" ht="27" customHeight="1">
      <c r="B483" s="541">
        <v>4382</v>
      </c>
      <c r="C483" s="542" t="s">
        <v>978</v>
      </c>
      <c r="D483" s="543"/>
      <c r="E483" s="543"/>
      <c r="F483" s="543"/>
      <c r="G483" s="543"/>
      <c r="H483" s="1284"/>
    </row>
    <row r="484" spans="2:10" ht="27" customHeight="1">
      <c r="B484" s="541">
        <v>4383</v>
      </c>
      <c r="C484" s="542" t="s">
        <v>979</v>
      </c>
      <c r="D484" s="543"/>
      <c r="E484" s="543"/>
      <c r="F484" s="543"/>
      <c r="G484" s="543"/>
      <c r="H484" s="1284"/>
      <c r="I484" s="1292" t="s">
        <v>1926</v>
      </c>
      <c r="J484" s="1292"/>
    </row>
    <row r="485" spans="2:10" ht="27" customHeight="1">
      <c r="B485" s="536">
        <v>4390</v>
      </c>
      <c r="C485" s="540" t="s">
        <v>980</v>
      </c>
      <c r="D485" s="538">
        <f t="shared" ref="D485" si="239">D486+D487+D488+D489</f>
        <v>0</v>
      </c>
      <c r="E485" s="538">
        <f t="shared" ref="E485:H485" si="240">E486+E487+E488+E489</f>
        <v>0</v>
      </c>
      <c r="F485" s="538">
        <f t="shared" si="240"/>
        <v>0</v>
      </c>
      <c r="G485" s="538">
        <f t="shared" si="240"/>
        <v>0</v>
      </c>
      <c r="H485" s="1283">
        <f t="shared" si="240"/>
        <v>0</v>
      </c>
    </row>
    <row r="486" spans="2:10" ht="27" customHeight="1">
      <c r="B486" s="541">
        <v>4391</v>
      </c>
      <c r="C486" s="542" t="s">
        <v>981</v>
      </c>
      <c r="D486" s="543"/>
      <c r="E486" s="543"/>
      <c r="F486" s="543"/>
      <c r="G486" s="543"/>
      <c r="H486" s="1284"/>
    </row>
    <row r="487" spans="2:10" ht="27" customHeight="1">
      <c r="B487" s="541">
        <v>4392</v>
      </c>
      <c r="C487" s="542" t="s">
        <v>982</v>
      </c>
      <c r="D487" s="543"/>
      <c r="E487" s="543"/>
      <c r="F487" s="543"/>
      <c r="G487" s="543"/>
      <c r="H487" s="1284"/>
    </row>
    <row r="488" spans="2:10" ht="27" customHeight="1">
      <c r="B488" s="541">
        <v>4393</v>
      </c>
      <c r="C488" s="542" t="s">
        <v>983</v>
      </c>
      <c r="D488" s="543"/>
      <c r="E488" s="543"/>
      <c r="F488" s="543"/>
      <c r="G488" s="543"/>
      <c r="H488" s="1284"/>
    </row>
    <row r="489" spans="2:10" ht="27" customHeight="1">
      <c r="B489" s="541">
        <v>4394</v>
      </c>
      <c r="C489" s="542" t="s">
        <v>980</v>
      </c>
      <c r="D489" s="543"/>
      <c r="E489" s="543"/>
      <c r="F489" s="543"/>
      <c r="G489" s="543"/>
      <c r="H489" s="1284"/>
    </row>
    <row r="490" spans="2:10" ht="27" customHeight="1">
      <c r="B490" s="536">
        <v>4400</v>
      </c>
      <c r="C490" s="548" t="s">
        <v>48</v>
      </c>
      <c r="D490" s="538">
        <f t="shared" ref="D490" si="241">D491+D498+D502+D505+D507+D510+D512+D514</f>
        <v>0</v>
      </c>
      <c r="E490" s="538">
        <f t="shared" ref="E490:H490" si="242">E491+E498+E502+E505+E507+E510+E512+E514</f>
        <v>0</v>
      </c>
      <c r="F490" s="538">
        <f t="shared" si="242"/>
        <v>0</v>
      </c>
      <c r="G490" s="538">
        <f t="shared" si="242"/>
        <v>0</v>
      </c>
      <c r="H490" s="1283">
        <f t="shared" si="242"/>
        <v>0</v>
      </c>
    </row>
    <row r="491" spans="2:10" ht="27" customHeight="1">
      <c r="B491" s="536">
        <v>4410</v>
      </c>
      <c r="C491" s="540" t="s">
        <v>984</v>
      </c>
      <c r="D491" s="538">
        <f t="shared" ref="D491" si="243">D492+D493+D494+D495+D496+D497</f>
        <v>0</v>
      </c>
      <c r="E491" s="538">
        <f t="shared" ref="E491:H491" si="244">E492+E493+E494+E495+E496+E497</f>
        <v>0</v>
      </c>
      <c r="F491" s="538">
        <f t="shared" si="244"/>
        <v>0</v>
      </c>
      <c r="G491" s="538">
        <f t="shared" si="244"/>
        <v>0</v>
      </c>
      <c r="H491" s="1283">
        <f t="shared" si="244"/>
        <v>0</v>
      </c>
    </row>
    <row r="492" spans="2:10" ht="27" customHeight="1">
      <c r="B492" s="541">
        <v>4411</v>
      </c>
      <c r="C492" s="542" t="s">
        <v>985</v>
      </c>
      <c r="D492" s="543"/>
      <c r="E492" s="543"/>
      <c r="F492" s="543"/>
      <c r="G492" s="543"/>
      <c r="H492" s="1284"/>
    </row>
    <row r="493" spans="2:10" ht="27" customHeight="1">
      <c r="B493" s="541">
        <v>4412</v>
      </c>
      <c r="C493" s="542" t="s">
        <v>986</v>
      </c>
      <c r="D493" s="543"/>
      <c r="E493" s="543"/>
      <c r="F493" s="543"/>
      <c r="G493" s="543"/>
      <c r="H493" s="1284"/>
    </row>
    <row r="494" spans="2:10" ht="27" customHeight="1">
      <c r="B494" s="541">
        <v>4413</v>
      </c>
      <c r="C494" s="542" t="s">
        <v>987</v>
      </c>
      <c r="D494" s="543"/>
      <c r="E494" s="543"/>
      <c r="F494" s="543"/>
      <c r="G494" s="543"/>
      <c r="H494" s="1284"/>
    </row>
    <row r="495" spans="2:10" ht="27" customHeight="1">
      <c r="B495" s="541">
        <v>4414</v>
      </c>
      <c r="C495" s="542" t="s">
        <v>988</v>
      </c>
      <c r="D495" s="543"/>
      <c r="E495" s="543"/>
      <c r="F495" s="543"/>
      <c r="G495" s="543"/>
      <c r="H495" s="1284"/>
    </row>
    <row r="496" spans="2:10" ht="27" customHeight="1">
      <c r="B496" s="541">
        <v>4415</v>
      </c>
      <c r="C496" s="542" t="s">
        <v>989</v>
      </c>
      <c r="D496" s="543"/>
      <c r="E496" s="543"/>
      <c r="F496" s="543"/>
      <c r="G496" s="543"/>
      <c r="H496" s="1284"/>
    </row>
    <row r="497" spans="2:8" ht="27" customHeight="1">
      <c r="B497" s="541">
        <v>4416</v>
      </c>
      <c r="C497" s="542" t="s">
        <v>1637</v>
      </c>
      <c r="D497" s="543"/>
      <c r="E497" s="543"/>
      <c r="F497" s="543"/>
      <c r="G497" s="543"/>
      <c r="H497" s="1284"/>
    </row>
    <row r="498" spans="2:8" ht="27" customHeight="1">
      <c r="B498" s="536">
        <v>4420</v>
      </c>
      <c r="C498" s="540" t="s">
        <v>990</v>
      </c>
      <c r="D498" s="538">
        <f t="shared" ref="D498" si="245">D499+D500+D501</f>
        <v>0</v>
      </c>
      <c r="E498" s="538">
        <f t="shared" ref="E498:H498" si="246">E499+E500+E501</f>
        <v>0</v>
      </c>
      <c r="F498" s="538">
        <f t="shared" si="246"/>
        <v>0</v>
      </c>
      <c r="G498" s="538">
        <f t="shared" si="246"/>
        <v>0</v>
      </c>
      <c r="H498" s="1283">
        <f t="shared" si="246"/>
        <v>0</v>
      </c>
    </row>
    <row r="499" spans="2:8" ht="27" customHeight="1">
      <c r="B499" s="541">
        <v>4421</v>
      </c>
      <c r="C499" s="542" t="s">
        <v>991</v>
      </c>
      <c r="D499" s="543"/>
      <c r="E499" s="543"/>
      <c r="F499" s="543"/>
      <c r="G499" s="543"/>
      <c r="H499" s="1284"/>
    </row>
    <row r="500" spans="2:8" ht="27" customHeight="1">
      <c r="B500" s="541">
        <v>4422</v>
      </c>
      <c r="C500" s="542" t="s">
        <v>846</v>
      </c>
      <c r="D500" s="543"/>
      <c r="E500" s="543"/>
      <c r="F500" s="543"/>
      <c r="G500" s="543"/>
      <c r="H500" s="1284"/>
    </row>
    <row r="501" spans="2:8" ht="27" customHeight="1">
      <c r="B501" s="541">
        <v>4423</v>
      </c>
      <c r="C501" s="542" t="s">
        <v>992</v>
      </c>
      <c r="D501" s="543"/>
      <c r="E501" s="543"/>
      <c r="F501" s="543"/>
      <c r="G501" s="543"/>
      <c r="H501" s="1284"/>
    </row>
    <row r="502" spans="2:8" ht="27" customHeight="1">
      <c r="B502" s="536">
        <v>4430</v>
      </c>
      <c r="C502" s="540" t="s">
        <v>993</v>
      </c>
      <c r="D502" s="538">
        <f t="shared" ref="D502" si="247">D503+D504</f>
        <v>0</v>
      </c>
      <c r="E502" s="538">
        <f t="shared" ref="E502:H502" si="248">E503+E504</f>
        <v>0</v>
      </c>
      <c r="F502" s="538">
        <f t="shared" si="248"/>
        <v>0</v>
      </c>
      <c r="G502" s="538">
        <f t="shared" si="248"/>
        <v>0</v>
      </c>
      <c r="H502" s="1283">
        <f t="shared" si="248"/>
        <v>0</v>
      </c>
    </row>
    <row r="503" spans="2:8" ht="27" customHeight="1">
      <c r="B503" s="541">
        <v>4431</v>
      </c>
      <c r="C503" s="542" t="s">
        <v>994</v>
      </c>
      <c r="D503" s="543"/>
      <c r="E503" s="543"/>
      <c r="F503" s="543"/>
      <c r="G503" s="543"/>
      <c r="H503" s="1284"/>
    </row>
    <row r="504" spans="2:8" ht="27" customHeight="1">
      <c r="B504" s="541">
        <v>4432</v>
      </c>
      <c r="C504" s="542" t="s">
        <v>995</v>
      </c>
      <c r="D504" s="543"/>
      <c r="E504" s="543"/>
      <c r="F504" s="543"/>
      <c r="G504" s="543"/>
      <c r="H504" s="1284"/>
    </row>
    <row r="505" spans="2:8" ht="27" customHeight="1">
      <c r="B505" s="536">
        <v>4440</v>
      </c>
      <c r="C505" s="540" t="s">
        <v>996</v>
      </c>
      <c r="D505" s="538">
        <f t="shared" ref="D505:H505" si="249">D506</f>
        <v>0</v>
      </c>
      <c r="E505" s="538">
        <f t="shared" si="249"/>
        <v>0</v>
      </c>
      <c r="F505" s="538">
        <f t="shared" si="249"/>
        <v>0</v>
      </c>
      <c r="G505" s="538">
        <f t="shared" si="249"/>
        <v>0</v>
      </c>
      <c r="H505" s="1283">
        <f t="shared" si="249"/>
        <v>0</v>
      </c>
    </row>
    <row r="506" spans="2:8" ht="27" customHeight="1">
      <c r="B506" s="541">
        <v>4441</v>
      </c>
      <c r="C506" s="542" t="s">
        <v>996</v>
      </c>
      <c r="D506" s="543"/>
      <c r="E506" s="543"/>
      <c r="F506" s="543"/>
      <c r="G506" s="543"/>
      <c r="H506" s="1284"/>
    </row>
    <row r="507" spans="2:8" ht="27" customHeight="1">
      <c r="B507" s="536">
        <v>4450</v>
      </c>
      <c r="C507" s="540" t="s">
        <v>997</v>
      </c>
      <c r="D507" s="538">
        <f t="shared" ref="D507" si="250">D508+D509</f>
        <v>0</v>
      </c>
      <c r="E507" s="538">
        <f t="shared" ref="E507:H507" si="251">E508+E509</f>
        <v>0</v>
      </c>
      <c r="F507" s="538">
        <f t="shared" si="251"/>
        <v>0</v>
      </c>
      <c r="G507" s="538">
        <f t="shared" si="251"/>
        <v>0</v>
      </c>
      <c r="H507" s="1283">
        <f t="shared" si="251"/>
        <v>0</v>
      </c>
    </row>
    <row r="508" spans="2:8" ht="27" customHeight="1">
      <c r="B508" s="541">
        <v>4451</v>
      </c>
      <c r="C508" s="542" t="s">
        <v>998</v>
      </c>
      <c r="D508" s="543"/>
      <c r="E508" s="543"/>
      <c r="F508" s="543"/>
      <c r="G508" s="543"/>
      <c r="H508" s="1284"/>
    </row>
    <row r="509" spans="2:8" ht="27" customHeight="1">
      <c r="B509" s="541">
        <v>4452</v>
      </c>
      <c r="C509" s="542" t="s">
        <v>999</v>
      </c>
      <c r="D509" s="543"/>
      <c r="E509" s="543"/>
      <c r="F509" s="543"/>
      <c r="G509" s="543"/>
      <c r="H509" s="1284"/>
    </row>
    <row r="510" spans="2:8" ht="27" customHeight="1">
      <c r="B510" s="536">
        <v>4460</v>
      </c>
      <c r="C510" s="540" t="s">
        <v>1000</v>
      </c>
      <c r="D510" s="538">
        <f t="shared" ref="D510:H510" si="252">D511</f>
        <v>0</v>
      </c>
      <c r="E510" s="538">
        <f t="shared" si="252"/>
        <v>0</v>
      </c>
      <c r="F510" s="538">
        <f t="shared" si="252"/>
        <v>0</v>
      </c>
      <c r="G510" s="538">
        <f t="shared" si="252"/>
        <v>0</v>
      </c>
      <c r="H510" s="1283">
        <f t="shared" si="252"/>
        <v>0</v>
      </c>
    </row>
    <row r="511" spans="2:8" ht="27" customHeight="1">
      <c r="B511" s="541">
        <v>4461</v>
      </c>
      <c r="C511" s="542" t="s">
        <v>1000</v>
      </c>
      <c r="D511" s="543"/>
      <c r="E511" s="543"/>
      <c r="F511" s="543"/>
      <c r="G511" s="543"/>
      <c r="H511" s="1284"/>
    </row>
    <row r="512" spans="2:8" ht="27" customHeight="1">
      <c r="B512" s="536">
        <v>4470</v>
      </c>
      <c r="C512" s="540" t="s">
        <v>1001</v>
      </c>
      <c r="D512" s="538">
        <f t="shared" ref="D512:H512" si="253">D513</f>
        <v>0</v>
      </c>
      <c r="E512" s="538">
        <f t="shared" si="253"/>
        <v>0</v>
      </c>
      <c r="F512" s="538">
        <f t="shared" si="253"/>
        <v>0</v>
      </c>
      <c r="G512" s="538">
        <f t="shared" si="253"/>
        <v>0</v>
      </c>
      <c r="H512" s="1283">
        <f t="shared" si="253"/>
        <v>0</v>
      </c>
    </row>
    <row r="513" spans="2:8" ht="27" customHeight="1">
      <c r="B513" s="541">
        <v>4471</v>
      </c>
      <c r="C513" s="542" t="s">
        <v>1001</v>
      </c>
      <c r="D513" s="543"/>
      <c r="E513" s="543"/>
      <c r="F513" s="543"/>
      <c r="G513" s="543"/>
      <c r="H513" s="1284"/>
    </row>
    <row r="514" spans="2:8" ht="27" customHeight="1">
      <c r="B514" s="536">
        <v>4480</v>
      </c>
      <c r="C514" s="540" t="s">
        <v>1002</v>
      </c>
      <c r="D514" s="538">
        <f t="shared" ref="D514" si="254">D515+D516</f>
        <v>0</v>
      </c>
      <c r="E514" s="538">
        <f t="shared" ref="E514:H514" si="255">E515+E516</f>
        <v>0</v>
      </c>
      <c r="F514" s="538">
        <f t="shared" si="255"/>
        <v>0</v>
      </c>
      <c r="G514" s="538">
        <f t="shared" si="255"/>
        <v>0</v>
      </c>
      <c r="H514" s="1283">
        <f t="shared" si="255"/>
        <v>0</v>
      </c>
    </row>
    <row r="515" spans="2:8" ht="27" customHeight="1">
      <c r="B515" s="541">
        <v>4481</v>
      </c>
      <c r="C515" s="542" t="s">
        <v>1003</v>
      </c>
      <c r="D515" s="543"/>
      <c r="E515" s="543"/>
      <c r="F515" s="543"/>
      <c r="G515" s="543"/>
      <c r="H515" s="1284"/>
    </row>
    <row r="516" spans="2:8" ht="27" customHeight="1">
      <c r="B516" s="541">
        <v>4482</v>
      </c>
      <c r="C516" s="542" t="s">
        <v>1004</v>
      </c>
      <c r="D516" s="543"/>
      <c r="E516" s="543"/>
      <c r="F516" s="543"/>
      <c r="G516" s="543"/>
      <c r="H516" s="1284"/>
    </row>
    <row r="517" spans="2:8" ht="27" customHeight="1">
      <c r="B517" s="536">
        <v>4500</v>
      </c>
      <c r="C517" s="556" t="s">
        <v>49</v>
      </c>
      <c r="D517" s="538">
        <f t="shared" ref="D517" si="256">D518+D520+D522</f>
        <v>0</v>
      </c>
      <c r="E517" s="538">
        <f t="shared" ref="E517:H517" si="257">E518+E520+E522</f>
        <v>0</v>
      </c>
      <c r="F517" s="538">
        <f t="shared" si="257"/>
        <v>0</v>
      </c>
      <c r="G517" s="538">
        <f t="shared" si="257"/>
        <v>0</v>
      </c>
      <c r="H517" s="1283">
        <f t="shared" si="257"/>
        <v>0</v>
      </c>
    </row>
    <row r="518" spans="2:8" ht="27" customHeight="1">
      <c r="B518" s="536">
        <v>4510</v>
      </c>
      <c r="C518" s="540" t="s">
        <v>1005</v>
      </c>
      <c r="D518" s="538">
        <f t="shared" ref="D518:H518" si="258">D519</f>
        <v>0</v>
      </c>
      <c r="E518" s="538">
        <f t="shared" si="258"/>
        <v>0</v>
      </c>
      <c r="F518" s="538">
        <f t="shared" si="258"/>
        <v>0</v>
      </c>
      <c r="G518" s="538">
        <f t="shared" si="258"/>
        <v>0</v>
      </c>
      <c r="H518" s="1283">
        <f t="shared" si="258"/>
        <v>0</v>
      </c>
    </row>
    <row r="519" spans="2:8" ht="27" customHeight="1">
      <c r="B519" s="541">
        <v>4511</v>
      </c>
      <c r="C519" s="542" t="s">
        <v>1006</v>
      </c>
      <c r="D519" s="543"/>
      <c r="E519" s="543"/>
      <c r="F519" s="543"/>
      <c r="G519" s="543"/>
      <c r="H519" s="1284"/>
    </row>
    <row r="520" spans="2:8" ht="27" customHeight="1">
      <c r="B520" s="536">
        <v>4520</v>
      </c>
      <c r="C520" s="540" t="s">
        <v>1007</v>
      </c>
      <c r="D520" s="538">
        <f t="shared" ref="D520:H520" si="259">D521</f>
        <v>0</v>
      </c>
      <c r="E520" s="538">
        <f t="shared" si="259"/>
        <v>0</v>
      </c>
      <c r="F520" s="538">
        <f t="shared" si="259"/>
        <v>0</v>
      </c>
      <c r="G520" s="538">
        <f t="shared" si="259"/>
        <v>0</v>
      </c>
      <c r="H520" s="1283">
        <f t="shared" si="259"/>
        <v>0</v>
      </c>
    </row>
    <row r="521" spans="2:8" ht="27" customHeight="1">
      <c r="B521" s="541">
        <v>4521</v>
      </c>
      <c r="C521" s="542" t="s">
        <v>1007</v>
      </c>
      <c r="D521" s="543"/>
      <c r="E521" s="543"/>
      <c r="F521" s="543"/>
      <c r="G521" s="543"/>
      <c r="H521" s="1284"/>
    </row>
    <row r="522" spans="2:8" ht="27" customHeight="1">
      <c r="B522" s="536">
        <v>4590</v>
      </c>
      <c r="C522" s="540" t="s">
        <v>1008</v>
      </c>
      <c r="D522" s="538">
        <f t="shared" ref="D522" si="260">D523+D524</f>
        <v>0</v>
      </c>
      <c r="E522" s="538">
        <f t="shared" ref="E522:H522" si="261">E523+E524</f>
        <v>0</v>
      </c>
      <c r="F522" s="538">
        <f t="shared" si="261"/>
        <v>0</v>
      </c>
      <c r="G522" s="538">
        <f t="shared" si="261"/>
        <v>0</v>
      </c>
      <c r="H522" s="1283">
        <f t="shared" si="261"/>
        <v>0</v>
      </c>
    </row>
    <row r="523" spans="2:8" ht="27" customHeight="1">
      <c r="B523" s="541">
        <v>4591</v>
      </c>
      <c r="C523" s="542" t="s">
        <v>1009</v>
      </c>
      <c r="D523" s="543"/>
      <c r="E523" s="543"/>
      <c r="F523" s="543"/>
      <c r="G523" s="543"/>
      <c r="H523" s="1284"/>
    </row>
    <row r="524" spans="2:8" ht="27" customHeight="1">
      <c r="B524" s="541">
        <v>4592</v>
      </c>
      <c r="C524" s="542" t="s">
        <v>1008</v>
      </c>
      <c r="D524" s="543"/>
      <c r="E524" s="543"/>
      <c r="F524" s="543"/>
      <c r="G524" s="543"/>
      <c r="H524" s="1284"/>
    </row>
    <row r="525" spans="2:8" ht="27" customHeight="1">
      <c r="B525" s="536">
        <v>4600</v>
      </c>
      <c r="C525" s="548" t="s">
        <v>1010</v>
      </c>
      <c r="D525" s="538">
        <f t="shared" ref="D525" si="262">D526+D528+D530+D532+D534+D536</f>
        <v>0</v>
      </c>
      <c r="E525" s="538">
        <f t="shared" ref="E525:H525" si="263">E526+E528+E530+E532+E534+E536</f>
        <v>0</v>
      </c>
      <c r="F525" s="538">
        <f t="shared" si="263"/>
        <v>0</v>
      </c>
      <c r="G525" s="538">
        <f t="shared" si="263"/>
        <v>0</v>
      </c>
      <c r="H525" s="1283">
        <f t="shared" si="263"/>
        <v>0</v>
      </c>
    </row>
    <row r="526" spans="2:8" ht="27" customHeight="1">
      <c r="B526" s="536">
        <v>4610</v>
      </c>
      <c r="C526" s="540" t="s">
        <v>1011</v>
      </c>
      <c r="D526" s="538">
        <f t="shared" ref="D526:H526" si="264">D527</f>
        <v>0</v>
      </c>
      <c r="E526" s="538">
        <f t="shared" si="264"/>
        <v>0</v>
      </c>
      <c r="F526" s="538">
        <f t="shared" si="264"/>
        <v>0</v>
      </c>
      <c r="G526" s="538">
        <f t="shared" si="264"/>
        <v>0</v>
      </c>
      <c r="H526" s="1283">
        <f t="shared" si="264"/>
        <v>0</v>
      </c>
    </row>
    <row r="527" spans="2:8" ht="27" customHeight="1">
      <c r="B527" s="541">
        <v>4611</v>
      </c>
      <c r="C527" s="542" t="s">
        <v>1011</v>
      </c>
      <c r="D527" s="543"/>
      <c r="E527" s="543"/>
      <c r="F527" s="543"/>
      <c r="G527" s="543"/>
      <c r="H527" s="1284"/>
    </row>
    <row r="528" spans="2:8" ht="27" customHeight="1">
      <c r="B528" s="536">
        <v>4620</v>
      </c>
      <c r="C528" s="540" t="s">
        <v>1012</v>
      </c>
      <c r="D528" s="538">
        <f t="shared" ref="D528:H528" si="265">D529</f>
        <v>0</v>
      </c>
      <c r="E528" s="538">
        <f t="shared" si="265"/>
        <v>0</v>
      </c>
      <c r="F528" s="538">
        <f t="shared" si="265"/>
        <v>0</v>
      </c>
      <c r="G528" s="538">
        <f t="shared" si="265"/>
        <v>0</v>
      </c>
      <c r="H528" s="1283">
        <f t="shared" si="265"/>
        <v>0</v>
      </c>
    </row>
    <row r="529" spans="2:8" ht="27" customHeight="1">
      <c r="B529" s="541">
        <v>4621</v>
      </c>
      <c r="C529" s="542" t="s">
        <v>1012</v>
      </c>
      <c r="D529" s="543"/>
      <c r="E529" s="543"/>
      <c r="F529" s="543"/>
      <c r="G529" s="543"/>
      <c r="H529" s="1284"/>
    </row>
    <row r="530" spans="2:8" ht="27" customHeight="1">
      <c r="B530" s="536">
        <v>4630</v>
      </c>
      <c r="C530" s="540" t="s">
        <v>1013</v>
      </c>
      <c r="D530" s="538">
        <f t="shared" ref="D530:H530" si="266">D531</f>
        <v>0</v>
      </c>
      <c r="E530" s="538">
        <f t="shared" si="266"/>
        <v>0</v>
      </c>
      <c r="F530" s="538">
        <f t="shared" si="266"/>
        <v>0</v>
      </c>
      <c r="G530" s="538">
        <f t="shared" si="266"/>
        <v>0</v>
      </c>
      <c r="H530" s="1283">
        <f t="shared" si="266"/>
        <v>0</v>
      </c>
    </row>
    <row r="531" spans="2:8" ht="27" customHeight="1">
      <c r="B531" s="541">
        <v>4631</v>
      </c>
      <c r="C531" s="542" t="s">
        <v>1013</v>
      </c>
      <c r="D531" s="543"/>
      <c r="E531" s="543"/>
      <c r="F531" s="543"/>
      <c r="G531" s="543"/>
      <c r="H531" s="1284"/>
    </row>
    <row r="532" spans="2:8" ht="27" customHeight="1">
      <c r="B532" s="536">
        <v>4640</v>
      </c>
      <c r="C532" s="540" t="s">
        <v>1014</v>
      </c>
      <c r="D532" s="538">
        <f t="shared" ref="D532:H532" si="267">D533</f>
        <v>0</v>
      </c>
      <c r="E532" s="538">
        <f t="shared" si="267"/>
        <v>0</v>
      </c>
      <c r="F532" s="538">
        <f t="shared" si="267"/>
        <v>0</v>
      </c>
      <c r="G532" s="538">
        <f t="shared" si="267"/>
        <v>0</v>
      </c>
      <c r="H532" s="1283">
        <f t="shared" si="267"/>
        <v>0</v>
      </c>
    </row>
    <row r="533" spans="2:8" ht="27" customHeight="1">
      <c r="B533" s="541">
        <v>4641</v>
      </c>
      <c r="C533" s="542" t="s">
        <v>1015</v>
      </c>
      <c r="D533" s="543"/>
      <c r="E533" s="543"/>
      <c r="F533" s="543"/>
      <c r="G533" s="543"/>
      <c r="H533" s="1284"/>
    </row>
    <row r="534" spans="2:8" ht="27" customHeight="1">
      <c r="B534" s="536">
        <v>4650</v>
      </c>
      <c r="C534" s="540" t="s">
        <v>1016</v>
      </c>
      <c r="D534" s="538">
        <f t="shared" ref="D534:H534" si="268">D535</f>
        <v>0</v>
      </c>
      <c r="E534" s="538">
        <f t="shared" si="268"/>
        <v>0</v>
      </c>
      <c r="F534" s="538">
        <f t="shared" si="268"/>
        <v>0</v>
      </c>
      <c r="G534" s="538">
        <f t="shared" si="268"/>
        <v>0</v>
      </c>
      <c r="H534" s="1283">
        <f t="shared" si="268"/>
        <v>0</v>
      </c>
    </row>
    <row r="535" spans="2:8" ht="27" customHeight="1">
      <c r="B535" s="541">
        <v>4651</v>
      </c>
      <c r="C535" s="542" t="s">
        <v>1016</v>
      </c>
      <c r="D535" s="543"/>
      <c r="E535" s="543"/>
      <c r="F535" s="543"/>
      <c r="G535" s="543"/>
      <c r="H535" s="1284"/>
    </row>
    <row r="536" spans="2:8" ht="27" customHeight="1">
      <c r="B536" s="536">
        <v>4660</v>
      </c>
      <c r="C536" s="540" t="s">
        <v>1017</v>
      </c>
      <c r="D536" s="538">
        <f t="shared" ref="D536:H536" si="269">D537</f>
        <v>0</v>
      </c>
      <c r="E536" s="538">
        <f t="shared" si="269"/>
        <v>0</v>
      </c>
      <c r="F536" s="538">
        <f t="shared" si="269"/>
        <v>0</v>
      </c>
      <c r="G536" s="538">
        <f t="shared" si="269"/>
        <v>0</v>
      </c>
      <c r="H536" s="1283">
        <f t="shared" si="269"/>
        <v>0</v>
      </c>
    </row>
    <row r="537" spans="2:8" ht="27" customHeight="1">
      <c r="B537" s="541">
        <v>4661</v>
      </c>
      <c r="C537" s="542" t="s">
        <v>1017</v>
      </c>
      <c r="D537" s="543"/>
      <c r="E537" s="543"/>
      <c r="F537" s="543"/>
      <c r="G537" s="543"/>
      <c r="H537" s="1284"/>
    </row>
    <row r="538" spans="2:8" ht="27" customHeight="1">
      <c r="B538" s="536">
        <v>4700</v>
      </c>
      <c r="C538" s="548" t="s">
        <v>51</v>
      </c>
      <c r="D538" s="538">
        <f>D539</f>
        <v>0</v>
      </c>
      <c r="E538" s="538">
        <f t="shared" ref="E538:H539" si="270">E539</f>
        <v>0</v>
      </c>
      <c r="F538" s="538">
        <f t="shared" si="270"/>
        <v>0</v>
      </c>
      <c r="G538" s="538">
        <f t="shared" si="270"/>
        <v>0</v>
      </c>
      <c r="H538" s="1283">
        <f t="shared" si="270"/>
        <v>0</v>
      </c>
    </row>
    <row r="539" spans="2:8" ht="27" customHeight="1">
      <c r="B539" s="536">
        <v>4710</v>
      </c>
      <c r="C539" s="540" t="s">
        <v>1018</v>
      </c>
      <c r="D539" s="538">
        <f>D540</f>
        <v>0</v>
      </c>
      <c r="E539" s="538">
        <f t="shared" si="270"/>
        <v>0</v>
      </c>
      <c r="F539" s="538">
        <f t="shared" si="270"/>
        <v>0</v>
      </c>
      <c r="G539" s="538">
        <f t="shared" si="270"/>
        <v>0</v>
      </c>
      <c r="H539" s="1283">
        <f t="shared" si="270"/>
        <v>0</v>
      </c>
    </row>
    <row r="540" spans="2:8" ht="27" customHeight="1">
      <c r="B540" s="541">
        <v>4711</v>
      </c>
      <c r="C540" s="542" t="s">
        <v>1018</v>
      </c>
      <c r="D540" s="543"/>
      <c r="E540" s="543"/>
      <c r="F540" s="543"/>
      <c r="G540" s="543"/>
      <c r="H540" s="1284"/>
    </row>
    <row r="541" spans="2:8" ht="27" customHeight="1">
      <c r="B541" s="536">
        <v>4800</v>
      </c>
      <c r="C541" s="548" t="s">
        <v>52</v>
      </c>
      <c r="D541" s="538">
        <f t="shared" ref="D541" si="271">D542+D544+D547+D551+D549</f>
        <v>0</v>
      </c>
      <c r="E541" s="538">
        <f t="shared" ref="E541:H541" si="272">E542+E544+E547+E551+E549</f>
        <v>0</v>
      </c>
      <c r="F541" s="538">
        <f t="shared" si="272"/>
        <v>0</v>
      </c>
      <c r="G541" s="538">
        <f t="shared" si="272"/>
        <v>0</v>
      </c>
      <c r="H541" s="1283">
        <f t="shared" si="272"/>
        <v>0</v>
      </c>
    </row>
    <row r="542" spans="2:8" ht="27" customHeight="1">
      <c r="B542" s="536">
        <v>4810</v>
      </c>
      <c r="C542" s="540" t="s">
        <v>1019</v>
      </c>
      <c r="D542" s="538">
        <f>D543</f>
        <v>0</v>
      </c>
      <c r="E542" s="538">
        <f t="shared" ref="E542:H542" si="273">E543</f>
        <v>0</v>
      </c>
      <c r="F542" s="538">
        <f t="shared" si="273"/>
        <v>0</v>
      </c>
      <c r="G542" s="538">
        <f t="shared" si="273"/>
        <v>0</v>
      </c>
      <c r="H542" s="1283">
        <f t="shared" si="273"/>
        <v>0</v>
      </c>
    </row>
    <row r="543" spans="2:8" ht="27" customHeight="1">
      <c r="B543" s="541">
        <v>4811</v>
      </c>
      <c r="C543" s="542" t="s">
        <v>1019</v>
      </c>
      <c r="D543" s="543"/>
      <c r="E543" s="543"/>
      <c r="F543" s="543"/>
      <c r="G543" s="543"/>
      <c r="H543" s="1284"/>
    </row>
    <row r="544" spans="2:8" ht="27" customHeight="1">
      <c r="B544" s="536">
        <v>4820</v>
      </c>
      <c r="C544" s="540" t="s">
        <v>1020</v>
      </c>
      <c r="D544" s="538">
        <f t="shared" ref="D544" si="274">D545+D546</f>
        <v>0</v>
      </c>
      <c r="E544" s="538">
        <f t="shared" ref="E544:H544" si="275">E545+E546</f>
        <v>0</v>
      </c>
      <c r="F544" s="538">
        <f t="shared" si="275"/>
        <v>0</v>
      </c>
      <c r="G544" s="538">
        <f t="shared" si="275"/>
        <v>0</v>
      </c>
      <c r="H544" s="1283">
        <f t="shared" si="275"/>
        <v>0</v>
      </c>
    </row>
    <row r="545" spans="2:8" ht="27" customHeight="1">
      <c r="B545" s="541">
        <v>4821</v>
      </c>
      <c r="C545" s="542" t="s">
        <v>1020</v>
      </c>
      <c r="D545" s="543"/>
      <c r="E545" s="543"/>
      <c r="F545" s="543"/>
      <c r="G545" s="543"/>
      <c r="H545" s="1284"/>
    </row>
    <row r="546" spans="2:8" ht="27" customHeight="1">
      <c r="B546" s="541">
        <v>4822</v>
      </c>
      <c r="C546" s="542" t="s">
        <v>1021</v>
      </c>
      <c r="D546" s="543"/>
      <c r="E546" s="543"/>
      <c r="F546" s="543"/>
      <c r="G546" s="543"/>
      <c r="H546" s="1284"/>
    </row>
    <row r="547" spans="2:8" ht="27" customHeight="1">
      <c r="B547" s="536">
        <v>4830</v>
      </c>
      <c r="C547" s="540" t="s">
        <v>1022</v>
      </c>
      <c r="D547" s="538">
        <f t="shared" ref="D547:H547" si="276">D548</f>
        <v>0</v>
      </c>
      <c r="E547" s="538">
        <f t="shared" si="276"/>
        <v>0</v>
      </c>
      <c r="F547" s="538">
        <f t="shared" si="276"/>
        <v>0</v>
      </c>
      <c r="G547" s="538">
        <f t="shared" si="276"/>
        <v>0</v>
      </c>
      <c r="H547" s="1283">
        <f t="shared" si="276"/>
        <v>0</v>
      </c>
    </row>
    <row r="548" spans="2:8" ht="27" customHeight="1">
      <c r="B548" s="541">
        <v>4831</v>
      </c>
      <c r="C548" s="542" t="s">
        <v>1022</v>
      </c>
      <c r="D548" s="543"/>
      <c r="E548" s="543"/>
      <c r="F548" s="543"/>
      <c r="G548" s="543"/>
      <c r="H548" s="1284"/>
    </row>
    <row r="549" spans="2:8" ht="27" customHeight="1">
      <c r="B549" s="536">
        <v>4840</v>
      </c>
      <c r="C549" s="540" t="s">
        <v>1023</v>
      </c>
      <c r="D549" s="538">
        <f t="shared" ref="D549:H549" si="277">D550</f>
        <v>0</v>
      </c>
      <c r="E549" s="538">
        <f t="shared" si="277"/>
        <v>0</v>
      </c>
      <c r="F549" s="538">
        <f t="shared" si="277"/>
        <v>0</v>
      </c>
      <c r="G549" s="538">
        <f t="shared" si="277"/>
        <v>0</v>
      </c>
      <c r="H549" s="1283">
        <f t="shared" si="277"/>
        <v>0</v>
      </c>
    </row>
    <row r="550" spans="2:8" ht="27" customHeight="1">
      <c r="B550" s="541">
        <v>4841</v>
      </c>
      <c r="C550" s="542" t="s">
        <v>1024</v>
      </c>
      <c r="D550" s="543"/>
      <c r="E550" s="543"/>
      <c r="F550" s="543"/>
      <c r="G550" s="543"/>
      <c r="H550" s="1284"/>
    </row>
    <row r="551" spans="2:8" ht="27" customHeight="1">
      <c r="B551" s="536">
        <v>4850</v>
      </c>
      <c r="C551" s="540" t="s">
        <v>1025</v>
      </c>
      <c r="D551" s="538">
        <f>D552</f>
        <v>0</v>
      </c>
      <c r="E551" s="538">
        <f t="shared" ref="E551:H551" si="278">E552</f>
        <v>0</v>
      </c>
      <c r="F551" s="538">
        <f t="shared" si="278"/>
        <v>0</v>
      </c>
      <c r="G551" s="538">
        <f t="shared" si="278"/>
        <v>0</v>
      </c>
      <c r="H551" s="1283">
        <f t="shared" si="278"/>
        <v>0</v>
      </c>
    </row>
    <row r="552" spans="2:8" ht="27" customHeight="1">
      <c r="B552" s="541">
        <v>4851</v>
      </c>
      <c r="C552" s="542" t="s">
        <v>1025</v>
      </c>
      <c r="D552" s="543"/>
      <c r="E552" s="543"/>
      <c r="F552" s="543"/>
      <c r="G552" s="543"/>
      <c r="H552" s="1284"/>
    </row>
    <row r="553" spans="2:8" ht="27" customHeight="1">
      <c r="B553" s="536">
        <v>4900</v>
      </c>
      <c r="C553" s="548" t="s">
        <v>53</v>
      </c>
      <c r="D553" s="538">
        <f>D554+D556+D558</f>
        <v>0</v>
      </c>
      <c r="E553" s="538">
        <f t="shared" ref="E553:H553" si="279">E554+E556+E558</f>
        <v>0</v>
      </c>
      <c r="F553" s="538">
        <f t="shared" si="279"/>
        <v>0</v>
      </c>
      <c r="G553" s="538">
        <f t="shared" si="279"/>
        <v>0</v>
      </c>
      <c r="H553" s="1283">
        <f t="shared" si="279"/>
        <v>0</v>
      </c>
    </row>
    <row r="554" spans="2:8" ht="27" customHeight="1">
      <c r="B554" s="536">
        <v>4910</v>
      </c>
      <c r="C554" s="540" t="s">
        <v>1026</v>
      </c>
      <c r="D554" s="538">
        <f t="shared" ref="D554:H554" si="280">D555</f>
        <v>0</v>
      </c>
      <c r="E554" s="538">
        <f t="shared" si="280"/>
        <v>0</v>
      </c>
      <c r="F554" s="538">
        <f t="shared" si="280"/>
        <v>0</v>
      </c>
      <c r="G554" s="538">
        <f t="shared" si="280"/>
        <v>0</v>
      </c>
      <c r="H554" s="1283">
        <f t="shared" si="280"/>
        <v>0</v>
      </c>
    </row>
    <row r="555" spans="2:8" ht="27" customHeight="1">
      <c r="B555" s="541">
        <v>4911</v>
      </c>
      <c r="C555" s="542" t="s">
        <v>1026</v>
      </c>
      <c r="D555" s="543"/>
      <c r="E555" s="543"/>
      <c r="F555" s="543"/>
      <c r="G555" s="543"/>
      <c r="H555" s="1284"/>
    </row>
    <row r="556" spans="2:8" ht="27" customHeight="1">
      <c r="B556" s="536">
        <v>4920</v>
      </c>
      <c r="C556" s="540" t="s">
        <v>1027</v>
      </c>
      <c r="D556" s="538">
        <f t="shared" ref="D556:H556" si="281">D557</f>
        <v>0</v>
      </c>
      <c r="E556" s="538">
        <f t="shared" si="281"/>
        <v>0</v>
      </c>
      <c r="F556" s="538">
        <f t="shared" si="281"/>
        <v>0</v>
      </c>
      <c r="G556" s="538">
        <f t="shared" si="281"/>
        <v>0</v>
      </c>
      <c r="H556" s="1283">
        <f t="shared" si="281"/>
        <v>0</v>
      </c>
    </row>
    <row r="557" spans="2:8" ht="27" customHeight="1">
      <c r="B557" s="541">
        <v>4921</v>
      </c>
      <c r="C557" s="542" t="s">
        <v>1027</v>
      </c>
      <c r="D557" s="543"/>
      <c r="E557" s="543"/>
      <c r="F557" s="543"/>
      <c r="G557" s="543"/>
      <c r="H557" s="1284"/>
    </row>
    <row r="558" spans="2:8" ht="27" customHeight="1">
      <c r="B558" s="536">
        <v>4930</v>
      </c>
      <c r="C558" s="540" t="s">
        <v>1028</v>
      </c>
      <c r="D558" s="538">
        <f>D559</f>
        <v>0</v>
      </c>
      <c r="E558" s="538">
        <f t="shared" ref="E558:H558" si="282">E559</f>
        <v>0</v>
      </c>
      <c r="F558" s="538">
        <f t="shared" si="282"/>
        <v>0</v>
      </c>
      <c r="G558" s="538">
        <f t="shared" si="282"/>
        <v>0</v>
      </c>
      <c r="H558" s="1283">
        <f t="shared" si="282"/>
        <v>0</v>
      </c>
    </row>
    <row r="559" spans="2:8" ht="27" customHeight="1">
      <c r="B559" s="541">
        <v>4931</v>
      </c>
      <c r="C559" s="542" t="s">
        <v>1028</v>
      </c>
      <c r="D559" s="543"/>
      <c r="E559" s="543"/>
      <c r="F559" s="543"/>
      <c r="G559" s="543"/>
      <c r="H559" s="1284"/>
    </row>
    <row r="560" spans="2:8" ht="27" customHeight="1">
      <c r="B560" s="536" t="s">
        <v>2112</v>
      </c>
      <c r="C560" s="561"/>
      <c r="D560" s="538">
        <f t="shared" ref="D560" si="283">D436+D455+D466+D490+D517+D525+D538+D541+D553</f>
        <v>0</v>
      </c>
      <c r="E560" s="538">
        <f t="shared" ref="E560:H560" si="284">E436+E455+E466+E490+E517+E525+E538+E541+E553</f>
        <v>0</v>
      </c>
      <c r="F560" s="538">
        <f t="shared" si="284"/>
        <v>0</v>
      </c>
      <c r="G560" s="538">
        <f t="shared" si="284"/>
        <v>0</v>
      </c>
      <c r="H560" s="1283">
        <f t="shared" si="284"/>
        <v>0</v>
      </c>
    </row>
    <row r="561" spans="2:8" ht="27" customHeight="1">
      <c r="B561" s="536">
        <v>5000</v>
      </c>
      <c r="C561" s="548" t="s">
        <v>1029</v>
      </c>
      <c r="D561" s="538">
        <f>+D562+D579+D588+D593+D607+D610+D630+D649+D660</f>
        <v>0</v>
      </c>
      <c r="E561" s="538">
        <f t="shared" ref="E561:H561" si="285">+E562+E579+E588+E593+E607+E610+E630+E649+E660</f>
        <v>0</v>
      </c>
      <c r="F561" s="538">
        <f t="shared" si="285"/>
        <v>0</v>
      </c>
      <c r="G561" s="538">
        <f t="shared" si="285"/>
        <v>0</v>
      </c>
      <c r="H561" s="1283">
        <f t="shared" si="285"/>
        <v>0</v>
      </c>
    </row>
    <row r="562" spans="2:8" ht="27" customHeight="1">
      <c r="B562" s="536">
        <v>5100</v>
      </c>
      <c r="C562" s="556" t="s">
        <v>293</v>
      </c>
      <c r="D562" s="538">
        <f t="shared" ref="D562" si="286">D563+D566+D568+D572+D574+D576</f>
        <v>0</v>
      </c>
      <c r="E562" s="538">
        <f t="shared" ref="E562:H562" si="287">E563+E566+E568+E572+E574+E576</f>
        <v>0</v>
      </c>
      <c r="F562" s="538">
        <f t="shared" si="287"/>
        <v>0</v>
      </c>
      <c r="G562" s="538">
        <f t="shared" si="287"/>
        <v>0</v>
      </c>
      <c r="H562" s="1283">
        <f t="shared" si="287"/>
        <v>0</v>
      </c>
    </row>
    <row r="563" spans="2:8" ht="27" customHeight="1">
      <c r="B563" s="536">
        <v>5110</v>
      </c>
      <c r="C563" s="540" t="s">
        <v>1030</v>
      </c>
      <c r="D563" s="538">
        <f t="shared" ref="D563" si="288">D564+D565</f>
        <v>0</v>
      </c>
      <c r="E563" s="538">
        <f t="shared" ref="E563:H563" si="289">E564+E565</f>
        <v>0</v>
      </c>
      <c r="F563" s="538">
        <f t="shared" si="289"/>
        <v>0</v>
      </c>
      <c r="G563" s="538">
        <f t="shared" si="289"/>
        <v>0</v>
      </c>
      <c r="H563" s="1283">
        <f t="shared" si="289"/>
        <v>0</v>
      </c>
    </row>
    <row r="564" spans="2:8" ht="27" customHeight="1">
      <c r="B564" s="541">
        <v>5111</v>
      </c>
      <c r="C564" s="542" t="s">
        <v>1031</v>
      </c>
      <c r="D564" s="543"/>
      <c r="E564" s="543"/>
      <c r="F564" s="543"/>
      <c r="G564" s="543"/>
      <c r="H564" s="1284"/>
    </row>
    <row r="565" spans="2:8" ht="27" customHeight="1">
      <c r="B565" s="541">
        <v>5112</v>
      </c>
      <c r="C565" s="542" t="s">
        <v>1032</v>
      </c>
      <c r="D565" s="543"/>
      <c r="E565" s="543"/>
      <c r="F565" s="543"/>
      <c r="G565" s="543"/>
      <c r="H565" s="1284"/>
    </row>
    <row r="566" spans="2:8" ht="27" customHeight="1">
      <c r="B566" s="536">
        <v>5120</v>
      </c>
      <c r="C566" s="540" t="s">
        <v>1033</v>
      </c>
      <c r="D566" s="538">
        <f t="shared" ref="D566:H566" si="290">D567</f>
        <v>0</v>
      </c>
      <c r="E566" s="538">
        <f t="shared" si="290"/>
        <v>0</v>
      </c>
      <c r="F566" s="538">
        <f t="shared" si="290"/>
        <v>0</v>
      </c>
      <c r="G566" s="538">
        <f t="shared" si="290"/>
        <v>0</v>
      </c>
      <c r="H566" s="1283">
        <f t="shared" si="290"/>
        <v>0</v>
      </c>
    </row>
    <row r="567" spans="2:8" ht="27" customHeight="1">
      <c r="B567" s="541">
        <v>5121</v>
      </c>
      <c r="C567" s="542" t="s">
        <v>1033</v>
      </c>
      <c r="D567" s="543"/>
      <c r="E567" s="543"/>
      <c r="F567" s="543"/>
      <c r="G567" s="543"/>
      <c r="H567" s="1284"/>
    </row>
    <row r="568" spans="2:8" ht="27" customHeight="1">
      <c r="B568" s="536">
        <v>5130</v>
      </c>
      <c r="C568" s="540" t="s">
        <v>1034</v>
      </c>
      <c r="D568" s="538">
        <f t="shared" ref="D568" si="291">D569+D570+D571</f>
        <v>0</v>
      </c>
      <c r="E568" s="538">
        <f t="shared" ref="E568:H568" si="292">E569+E570+E571</f>
        <v>0</v>
      </c>
      <c r="F568" s="538">
        <f t="shared" si="292"/>
        <v>0</v>
      </c>
      <c r="G568" s="538">
        <f t="shared" si="292"/>
        <v>0</v>
      </c>
      <c r="H568" s="1283">
        <f t="shared" si="292"/>
        <v>0</v>
      </c>
    </row>
    <row r="569" spans="2:8" ht="27" customHeight="1">
      <c r="B569" s="541">
        <v>5131</v>
      </c>
      <c r="C569" s="542" t="s">
        <v>1035</v>
      </c>
      <c r="D569" s="543"/>
      <c r="E569" s="543"/>
      <c r="F569" s="543"/>
      <c r="G569" s="543"/>
      <c r="H569" s="1284"/>
    </row>
    <row r="570" spans="2:8" ht="27" customHeight="1">
      <c r="B570" s="541">
        <v>5132</v>
      </c>
      <c r="C570" s="542" t="s">
        <v>1036</v>
      </c>
      <c r="D570" s="543"/>
      <c r="E570" s="543"/>
      <c r="F570" s="543"/>
      <c r="G570" s="543"/>
      <c r="H570" s="1284"/>
    </row>
    <row r="571" spans="2:8" ht="27" customHeight="1">
      <c r="B571" s="541">
        <v>5133</v>
      </c>
      <c r="C571" s="542" t="s">
        <v>1037</v>
      </c>
      <c r="D571" s="543"/>
      <c r="E571" s="543"/>
      <c r="F571" s="543"/>
      <c r="G571" s="543"/>
      <c r="H571" s="1284"/>
    </row>
    <row r="572" spans="2:8" ht="27" customHeight="1">
      <c r="B572" s="536">
        <v>5140</v>
      </c>
      <c r="C572" s="540" t="s">
        <v>1038</v>
      </c>
      <c r="D572" s="538">
        <f t="shared" ref="D572:H572" si="293">D573</f>
        <v>0</v>
      </c>
      <c r="E572" s="538">
        <f t="shared" si="293"/>
        <v>0</v>
      </c>
      <c r="F572" s="538">
        <f t="shared" si="293"/>
        <v>0</v>
      </c>
      <c r="G572" s="538">
        <f t="shared" si="293"/>
        <v>0</v>
      </c>
      <c r="H572" s="1283">
        <f t="shared" si="293"/>
        <v>0</v>
      </c>
    </row>
    <row r="573" spans="2:8" ht="27" customHeight="1">
      <c r="B573" s="541">
        <v>5141</v>
      </c>
      <c r="C573" s="542" t="s">
        <v>1038</v>
      </c>
      <c r="D573" s="562"/>
      <c r="E573" s="562"/>
      <c r="F573" s="562"/>
      <c r="G573" s="562"/>
      <c r="H573" s="1285"/>
    </row>
    <row r="574" spans="2:8" ht="27" customHeight="1">
      <c r="B574" s="536">
        <v>5150</v>
      </c>
      <c r="C574" s="540" t="s">
        <v>1039</v>
      </c>
      <c r="D574" s="538">
        <f t="shared" ref="D574:H574" si="294">D575</f>
        <v>0</v>
      </c>
      <c r="E574" s="538">
        <f t="shared" si="294"/>
        <v>0</v>
      </c>
      <c r="F574" s="538">
        <f t="shared" si="294"/>
        <v>0</v>
      </c>
      <c r="G574" s="538">
        <f t="shared" si="294"/>
        <v>0</v>
      </c>
      <c r="H574" s="1283">
        <f t="shared" si="294"/>
        <v>0</v>
      </c>
    </row>
    <row r="575" spans="2:8" ht="27" customHeight="1">
      <c r="B575" s="541">
        <v>5151</v>
      </c>
      <c r="C575" s="542" t="s">
        <v>1040</v>
      </c>
      <c r="D575" s="543"/>
      <c r="E575" s="543"/>
      <c r="F575" s="543"/>
      <c r="G575" s="543"/>
      <c r="H575" s="1284"/>
    </row>
    <row r="576" spans="2:8" ht="27" customHeight="1">
      <c r="B576" s="536">
        <v>5190</v>
      </c>
      <c r="C576" s="540" t="s">
        <v>1041</v>
      </c>
      <c r="D576" s="538">
        <f t="shared" ref="D576" si="295">D577+D578</f>
        <v>0</v>
      </c>
      <c r="E576" s="538">
        <f t="shared" ref="E576:H576" si="296">E577+E578</f>
        <v>0</v>
      </c>
      <c r="F576" s="538">
        <f t="shared" si="296"/>
        <v>0</v>
      </c>
      <c r="G576" s="538">
        <f t="shared" si="296"/>
        <v>0</v>
      </c>
      <c r="H576" s="1283">
        <f t="shared" si="296"/>
        <v>0</v>
      </c>
    </row>
    <row r="577" spans="2:8" ht="27" customHeight="1">
      <c r="B577" s="541">
        <v>5191</v>
      </c>
      <c r="C577" s="542" t="s">
        <v>1042</v>
      </c>
      <c r="D577" s="543"/>
      <c r="E577" s="543"/>
      <c r="F577" s="543"/>
      <c r="G577" s="543"/>
      <c r="H577" s="1284"/>
    </row>
    <row r="578" spans="2:8" ht="27" customHeight="1">
      <c r="B578" s="541">
        <v>5192</v>
      </c>
      <c r="C578" s="542" t="s">
        <v>1043</v>
      </c>
      <c r="D578" s="543"/>
      <c r="E578" s="543"/>
      <c r="F578" s="543"/>
      <c r="G578" s="543"/>
      <c r="H578" s="1284"/>
    </row>
    <row r="579" spans="2:8" ht="27" customHeight="1">
      <c r="B579" s="536">
        <v>5200</v>
      </c>
      <c r="C579" s="548" t="s">
        <v>295</v>
      </c>
      <c r="D579" s="538">
        <f t="shared" ref="D579" si="297">D580+D582+D584+D586</f>
        <v>0</v>
      </c>
      <c r="E579" s="538">
        <f t="shared" ref="E579:H579" si="298">E580+E582+E584+E586</f>
        <v>0</v>
      </c>
      <c r="F579" s="538">
        <f t="shared" si="298"/>
        <v>0</v>
      </c>
      <c r="G579" s="538">
        <f t="shared" si="298"/>
        <v>0</v>
      </c>
      <c r="H579" s="1283">
        <f t="shared" si="298"/>
        <v>0</v>
      </c>
    </row>
    <row r="580" spans="2:8" ht="27" customHeight="1">
      <c r="B580" s="536">
        <v>5210</v>
      </c>
      <c r="C580" s="540" t="s">
        <v>1044</v>
      </c>
      <c r="D580" s="538">
        <f t="shared" ref="D580:H580" si="299">D581</f>
        <v>0</v>
      </c>
      <c r="E580" s="538">
        <f t="shared" si="299"/>
        <v>0</v>
      </c>
      <c r="F580" s="538">
        <f t="shared" si="299"/>
        <v>0</v>
      </c>
      <c r="G580" s="538">
        <f t="shared" si="299"/>
        <v>0</v>
      </c>
      <c r="H580" s="1283">
        <f t="shared" si="299"/>
        <v>0</v>
      </c>
    </row>
    <row r="581" spans="2:8" ht="27" customHeight="1">
      <c r="B581" s="541">
        <v>5211</v>
      </c>
      <c r="C581" s="542" t="s">
        <v>1044</v>
      </c>
      <c r="D581" s="543"/>
      <c r="E581" s="543"/>
      <c r="F581" s="543"/>
      <c r="G581" s="543"/>
      <c r="H581" s="1284"/>
    </row>
    <row r="582" spans="2:8" ht="27" customHeight="1">
      <c r="B582" s="536">
        <v>5220</v>
      </c>
      <c r="C582" s="540" t="s">
        <v>1045</v>
      </c>
      <c r="D582" s="538">
        <f t="shared" ref="D582:H582" si="300">D583</f>
        <v>0</v>
      </c>
      <c r="E582" s="538">
        <f t="shared" si="300"/>
        <v>0</v>
      </c>
      <c r="F582" s="538">
        <f t="shared" si="300"/>
        <v>0</v>
      </c>
      <c r="G582" s="538">
        <f t="shared" si="300"/>
        <v>0</v>
      </c>
      <c r="H582" s="1283">
        <f t="shared" si="300"/>
        <v>0</v>
      </c>
    </row>
    <row r="583" spans="2:8" ht="27" customHeight="1">
      <c r="B583" s="541">
        <v>5221</v>
      </c>
      <c r="C583" s="542" t="s">
        <v>1046</v>
      </c>
      <c r="D583" s="543"/>
      <c r="E583" s="543"/>
      <c r="F583" s="543"/>
      <c r="G583" s="543"/>
      <c r="H583" s="1284"/>
    </row>
    <row r="584" spans="2:8" ht="27" customHeight="1">
      <c r="B584" s="536">
        <v>5230</v>
      </c>
      <c r="C584" s="540" t="s">
        <v>1047</v>
      </c>
      <c r="D584" s="538">
        <f t="shared" ref="D584:H584" si="301">D585</f>
        <v>0</v>
      </c>
      <c r="E584" s="538">
        <f t="shared" si="301"/>
        <v>0</v>
      </c>
      <c r="F584" s="538">
        <f t="shared" si="301"/>
        <v>0</v>
      </c>
      <c r="G584" s="538">
        <f t="shared" si="301"/>
        <v>0</v>
      </c>
      <c r="H584" s="1283">
        <f t="shared" si="301"/>
        <v>0</v>
      </c>
    </row>
    <row r="585" spans="2:8" ht="27" customHeight="1">
      <c r="B585" s="541">
        <v>5231</v>
      </c>
      <c r="C585" s="542" t="s">
        <v>1048</v>
      </c>
      <c r="D585" s="543"/>
      <c r="E585" s="543"/>
      <c r="F585" s="543"/>
      <c r="G585" s="543"/>
      <c r="H585" s="1284"/>
    </row>
    <row r="586" spans="2:8" ht="27" customHeight="1">
      <c r="B586" s="536">
        <v>5290</v>
      </c>
      <c r="C586" s="540" t="s">
        <v>1049</v>
      </c>
      <c r="D586" s="538">
        <f t="shared" ref="D586:H586" si="302">D587</f>
        <v>0</v>
      </c>
      <c r="E586" s="538">
        <f t="shared" si="302"/>
        <v>0</v>
      </c>
      <c r="F586" s="538">
        <f t="shared" si="302"/>
        <v>0</v>
      </c>
      <c r="G586" s="538">
        <f t="shared" si="302"/>
        <v>0</v>
      </c>
      <c r="H586" s="1283">
        <f t="shared" si="302"/>
        <v>0</v>
      </c>
    </row>
    <row r="587" spans="2:8" ht="27" customHeight="1">
      <c r="B587" s="541">
        <v>5291</v>
      </c>
      <c r="C587" s="542" t="s">
        <v>1050</v>
      </c>
      <c r="D587" s="543"/>
      <c r="E587" s="543"/>
      <c r="F587" s="543"/>
      <c r="G587" s="543"/>
      <c r="H587" s="1284"/>
    </row>
    <row r="588" spans="2:8" ht="27" customHeight="1">
      <c r="B588" s="536">
        <v>5300</v>
      </c>
      <c r="C588" s="548" t="s">
        <v>296</v>
      </c>
      <c r="D588" s="538">
        <f t="shared" ref="D588" si="303">D589+D591</f>
        <v>0</v>
      </c>
      <c r="E588" s="538">
        <f t="shared" ref="E588:H588" si="304">E589+E591</f>
        <v>0</v>
      </c>
      <c r="F588" s="538">
        <f t="shared" si="304"/>
        <v>0</v>
      </c>
      <c r="G588" s="538">
        <f t="shared" si="304"/>
        <v>0</v>
      </c>
      <c r="H588" s="1283">
        <f t="shared" si="304"/>
        <v>0</v>
      </c>
    </row>
    <row r="589" spans="2:8" ht="27" customHeight="1">
      <c r="B589" s="536">
        <v>5310</v>
      </c>
      <c r="C589" s="540" t="s">
        <v>1051</v>
      </c>
      <c r="D589" s="538">
        <f t="shared" ref="D589:H589" si="305">D590</f>
        <v>0</v>
      </c>
      <c r="E589" s="538">
        <f t="shared" si="305"/>
        <v>0</v>
      </c>
      <c r="F589" s="538">
        <f t="shared" si="305"/>
        <v>0</v>
      </c>
      <c r="G589" s="538">
        <f t="shared" si="305"/>
        <v>0</v>
      </c>
      <c r="H589" s="1283">
        <f t="shared" si="305"/>
        <v>0</v>
      </c>
    </row>
    <row r="590" spans="2:8" ht="27" customHeight="1">
      <c r="B590" s="541">
        <v>5311</v>
      </c>
      <c r="C590" s="542" t="s">
        <v>1051</v>
      </c>
      <c r="D590" s="543"/>
      <c r="E590" s="543"/>
      <c r="F590" s="543"/>
      <c r="G590" s="543"/>
      <c r="H590" s="1284"/>
    </row>
    <row r="591" spans="2:8" ht="27" customHeight="1">
      <c r="B591" s="536">
        <v>5320</v>
      </c>
      <c r="C591" s="540" t="s">
        <v>1052</v>
      </c>
      <c r="D591" s="538">
        <f t="shared" ref="D591:H591" si="306">D592</f>
        <v>0</v>
      </c>
      <c r="E591" s="538">
        <f t="shared" si="306"/>
        <v>0</v>
      </c>
      <c r="F591" s="538">
        <f t="shared" si="306"/>
        <v>0</v>
      </c>
      <c r="G591" s="538">
        <f t="shared" si="306"/>
        <v>0</v>
      </c>
      <c r="H591" s="1283">
        <f t="shared" si="306"/>
        <v>0</v>
      </c>
    </row>
    <row r="592" spans="2:8" ht="27" customHeight="1">
      <c r="B592" s="541">
        <v>5321</v>
      </c>
      <c r="C592" s="542" t="s">
        <v>1052</v>
      </c>
      <c r="D592" s="543"/>
      <c r="E592" s="543"/>
      <c r="F592" s="543"/>
      <c r="G592" s="543"/>
      <c r="H592" s="1284"/>
    </row>
    <row r="593" spans="2:8" ht="27" customHeight="1">
      <c r="B593" s="536">
        <v>5400</v>
      </c>
      <c r="C593" s="556" t="s">
        <v>298</v>
      </c>
      <c r="D593" s="538">
        <f t="shared" ref="D593" si="307">D594+D597+D599+D601+D603+D605</f>
        <v>0</v>
      </c>
      <c r="E593" s="538">
        <f t="shared" ref="E593:H593" si="308">E594+E597+E599+E601+E603+E605</f>
        <v>0</v>
      </c>
      <c r="F593" s="538">
        <f t="shared" si="308"/>
        <v>0</v>
      </c>
      <c r="G593" s="538">
        <f t="shared" si="308"/>
        <v>0</v>
      </c>
      <c r="H593" s="1283">
        <f t="shared" si="308"/>
        <v>0</v>
      </c>
    </row>
    <row r="594" spans="2:8" ht="27" customHeight="1">
      <c r="B594" s="536">
        <v>5410</v>
      </c>
      <c r="C594" s="540" t="s">
        <v>1053</v>
      </c>
      <c r="D594" s="538">
        <f t="shared" ref="D594" si="309">D595+D596</f>
        <v>0</v>
      </c>
      <c r="E594" s="538">
        <f t="shared" ref="E594:H594" si="310">E595+E596</f>
        <v>0</v>
      </c>
      <c r="F594" s="538">
        <f t="shared" si="310"/>
        <v>0</v>
      </c>
      <c r="G594" s="538">
        <f t="shared" si="310"/>
        <v>0</v>
      </c>
      <c r="H594" s="1283">
        <f t="shared" si="310"/>
        <v>0</v>
      </c>
    </row>
    <row r="595" spans="2:8" ht="27" customHeight="1">
      <c r="B595" s="541">
        <v>5411</v>
      </c>
      <c r="C595" s="542" t="s">
        <v>1054</v>
      </c>
      <c r="D595" s="543"/>
      <c r="E595" s="543"/>
      <c r="F595" s="543"/>
      <c r="G595" s="543"/>
      <c r="H595" s="1284"/>
    </row>
    <row r="596" spans="2:8" ht="27" customHeight="1">
      <c r="B596" s="541">
        <v>5412</v>
      </c>
      <c r="C596" s="542" t="s">
        <v>1055</v>
      </c>
      <c r="D596" s="543"/>
      <c r="E596" s="543"/>
      <c r="F596" s="543"/>
      <c r="G596" s="543"/>
      <c r="H596" s="1284"/>
    </row>
    <row r="597" spans="2:8" ht="27" customHeight="1">
      <c r="B597" s="536">
        <v>5420</v>
      </c>
      <c r="C597" s="540" t="s">
        <v>1056</v>
      </c>
      <c r="D597" s="538">
        <f t="shared" ref="D597:H597" si="311">D598</f>
        <v>0</v>
      </c>
      <c r="E597" s="538">
        <f t="shared" si="311"/>
        <v>0</v>
      </c>
      <c r="F597" s="538">
        <f t="shared" si="311"/>
        <v>0</v>
      </c>
      <c r="G597" s="538">
        <f t="shared" si="311"/>
        <v>0</v>
      </c>
      <c r="H597" s="1283">
        <f t="shared" si="311"/>
        <v>0</v>
      </c>
    </row>
    <row r="598" spans="2:8" ht="27" customHeight="1">
      <c r="B598" s="541">
        <v>5421</v>
      </c>
      <c r="C598" s="542" t="s">
        <v>1056</v>
      </c>
      <c r="D598" s="543"/>
      <c r="E598" s="543"/>
      <c r="F598" s="543"/>
      <c r="G598" s="543"/>
      <c r="H598" s="1284"/>
    </row>
    <row r="599" spans="2:8" ht="27" customHeight="1">
      <c r="B599" s="536">
        <v>5430</v>
      </c>
      <c r="C599" s="540" t="s">
        <v>1057</v>
      </c>
      <c r="D599" s="538">
        <f t="shared" ref="D599:H599" si="312">D600</f>
        <v>0</v>
      </c>
      <c r="E599" s="538">
        <f t="shared" si="312"/>
        <v>0</v>
      </c>
      <c r="F599" s="538">
        <f t="shared" si="312"/>
        <v>0</v>
      </c>
      <c r="G599" s="538">
        <f t="shared" si="312"/>
        <v>0</v>
      </c>
      <c r="H599" s="1283">
        <f t="shared" si="312"/>
        <v>0</v>
      </c>
    </row>
    <row r="600" spans="2:8" ht="27" customHeight="1">
      <c r="B600" s="541">
        <v>5431</v>
      </c>
      <c r="C600" s="542" t="s">
        <v>1058</v>
      </c>
      <c r="D600" s="543"/>
      <c r="E600" s="543"/>
      <c r="F600" s="543"/>
      <c r="G600" s="543"/>
      <c r="H600" s="1284"/>
    </row>
    <row r="601" spans="2:8" ht="27" customHeight="1">
      <c r="B601" s="536">
        <v>5440</v>
      </c>
      <c r="C601" s="540" t="s">
        <v>1059</v>
      </c>
      <c r="D601" s="538">
        <f t="shared" ref="D601:H601" si="313">D602</f>
        <v>0</v>
      </c>
      <c r="E601" s="538">
        <f t="shared" si="313"/>
        <v>0</v>
      </c>
      <c r="F601" s="538">
        <f t="shared" si="313"/>
        <v>0</v>
      </c>
      <c r="G601" s="538">
        <f t="shared" si="313"/>
        <v>0</v>
      </c>
      <c r="H601" s="1283">
        <f t="shared" si="313"/>
        <v>0</v>
      </c>
    </row>
    <row r="602" spans="2:8" ht="27" customHeight="1">
      <c r="B602" s="541">
        <v>5441</v>
      </c>
      <c r="C602" s="542" t="s">
        <v>1059</v>
      </c>
      <c r="D602" s="543"/>
      <c r="E602" s="543"/>
      <c r="F602" s="543"/>
      <c r="G602" s="543"/>
      <c r="H602" s="1284"/>
    </row>
    <row r="603" spans="2:8" ht="27" customHeight="1">
      <c r="B603" s="536">
        <v>5450</v>
      </c>
      <c r="C603" s="540" t="s">
        <v>1060</v>
      </c>
      <c r="D603" s="538">
        <f t="shared" ref="D603:H603" si="314">D604</f>
        <v>0</v>
      </c>
      <c r="E603" s="538">
        <f t="shared" si="314"/>
        <v>0</v>
      </c>
      <c r="F603" s="538">
        <f t="shared" si="314"/>
        <v>0</v>
      </c>
      <c r="G603" s="538">
        <f t="shared" si="314"/>
        <v>0</v>
      </c>
      <c r="H603" s="1283">
        <f t="shared" si="314"/>
        <v>0</v>
      </c>
    </row>
    <row r="604" spans="2:8" ht="27" customHeight="1">
      <c r="B604" s="541">
        <v>5451</v>
      </c>
      <c r="C604" s="542" t="s">
        <v>1061</v>
      </c>
      <c r="D604" s="543"/>
      <c r="E604" s="543"/>
      <c r="F604" s="543"/>
      <c r="G604" s="543"/>
      <c r="H604" s="1284"/>
    </row>
    <row r="605" spans="2:8" ht="27" customHeight="1">
      <c r="B605" s="536">
        <v>5490</v>
      </c>
      <c r="C605" s="540" t="s">
        <v>1062</v>
      </c>
      <c r="D605" s="538">
        <f t="shared" ref="D605:H605" si="315">D606</f>
        <v>0</v>
      </c>
      <c r="E605" s="538">
        <f t="shared" si="315"/>
        <v>0</v>
      </c>
      <c r="F605" s="538">
        <f t="shared" si="315"/>
        <v>0</v>
      </c>
      <c r="G605" s="538">
        <f t="shared" si="315"/>
        <v>0</v>
      </c>
      <c r="H605" s="1283">
        <f t="shared" si="315"/>
        <v>0</v>
      </c>
    </row>
    <row r="606" spans="2:8" ht="27" customHeight="1">
      <c r="B606" s="541">
        <v>5491</v>
      </c>
      <c r="C606" s="559" t="s">
        <v>1062</v>
      </c>
      <c r="D606" s="543"/>
      <c r="E606" s="543"/>
      <c r="F606" s="543"/>
      <c r="G606" s="543"/>
      <c r="H606" s="1284"/>
    </row>
    <row r="607" spans="2:8" ht="27" customHeight="1">
      <c r="B607" s="536">
        <v>5500</v>
      </c>
      <c r="C607" s="548" t="s">
        <v>300</v>
      </c>
      <c r="D607" s="538">
        <f t="shared" ref="D607:H608" si="316">D608</f>
        <v>0</v>
      </c>
      <c r="E607" s="538">
        <f t="shared" si="316"/>
        <v>0</v>
      </c>
      <c r="F607" s="538">
        <f t="shared" si="316"/>
        <v>0</v>
      </c>
      <c r="G607" s="538">
        <f t="shared" si="316"/>
        <v>0</v>
      </c>
      <c r="H607" s="1283">
        <f t="shared" si="316"/>
        <v>0</v>
      </c>
    </row>
    <row r="608" spans="2:8" ht="27" customHeight="1">
      <c r="B608" s="536">
        <v>5510</v>
      </c>
      <c r="C608" s="554" t="s">
        <v>300</v>
      </c>
      <c r="D608" s="538">
        <f t="shared" si="316"/>
        <v>0</v>
      </c>
      <c r="E608" s="538">
        <f t="shared" si="316"/>
        <v>0</v>
      </c>
      <c r="F608" s="538">
        <f t="shared" si="316"/>
        <v>0</v>
      </c>
      <c r="G608" s="538">
        <f t="shared" si="316"/>
        <v>0</v>
      </c>
      <c r="H608" s="1283">
        <f t="shared" si="316"/>
        <v>0</v>
      </c>
    </row>
    <row r="609" spans="2:8" ht="27" customHeight="1">
      <c r="B609" s="541">
        <v>5511</v>
      </c>
      <c r="C609" s="542" t="s">
        <v>1063</v>
      </c>
      <c r="D609" s="543"/>
      <c r="E609" s="543"/>
      <c r="F609" s="543"/>
      <c r="G609" s="543"/>
      <c r="H609" s="1284"/>
    </row>
    <row r="610" spans="2:8" ht="27" customHeight="1">
      <c r="B610" s="536">
        <v>5600</v>
      </c>
      <c r="C610" s="548" t="s">
        <v>302</v>
      </c>
      <c r="D610" s="538">
        <f t="shared" ref="D610" si="317">D611+D613+D616+D618+D620+D622+D624+D626</f>
        <v>0</v>
      </c>
      <c r="E610" s="538">
        <f t="shared" ref="E610:H610" si="318">E611+E613+E616+E618+E620+E622+E624+E626</f>
        <v>0</v>
      </c>
      <c r="F610" s="538">
        <f t="shared" si="318"/>
        <v>0</v>
      </c>
      <c r="G610" s="538">
        <f t="shared" si="318"/>
        <v>0</v>
      </c>
      <c r="H610" s="1283">
        <f t="shared" si="318"/>
        <v>0</v>
      </c>
    </row>
    <row r="611" spans="2:8" ht="27" customHeight="1">
      <c r="B611" s="536">
        <v>5610</v>
      </c>
      <c r="C611" s="540" t="s">
        <v>1064</v>
      </c>
      <c r="D611" s="538">
        <f t="shared" ref="D611:H611" si="319">D612</f>
        <v>0</v>
      </c>
      <c r="E611" s="538">
        <f t="shared" si="319"/>
        <v>0</v>
      </c>
      <c r="F611" s="538">
        <f t="shared" si="319"/>
        <v>0</v>
      </c>
      <c r="G611" s="538">
        <f t="shared" si="319"/>
        <v>0</v>
      </c>
      <c r="H611" s="1283">
        <f t="shared" si="319"/>
        <v>0</v>
      </c>
    </row>
    <row r="612" spans="2:8" ht="27" customHeight="1">
      <c r="B612" s="541">
        <v>5611</v>
      </c>
      <c r="C612" s="542" t="s">
        <v>1064</v>
      </c>
      <c r="D612" s="543"/>
      <c r="E612" s="543"/>
      <c r="F612" s="543"/>
      <c r="G612" s="543"/>
      <c r="H612" s="1284"/>
    </row>
    <row r="613" spans="2:8" ht="27" customHeight="1">
      <c r="B613" s="536">
        <v>5620</v>
      </c>
      <c r="C613" s="540" t="s">
        <v>1065</v>
      </c>
      <c r="D613" s="538">
        <f t="shared" ref="D613" si="320">D614+D615</f>
        <v>0</v>
      </c>
      <c r="E613" s="538">
        <f t="shared" ref="E613:H613" si="321">E614+E615</f>
        <v>0</v>
      </c>
      <c r="F613" s="538">
        <f t="shared" si="321"/>
        <v>0</v>
      </c>
      <c r="G613" s="538">
        <f t="shared" si="321"/>
        <v>0</v>
      </c>
      <c r="H613" s="1283">
        <f t="shared" si="321"/>
        <v>0</v>
      </c>
    </row>
    <row r="614" spans="2:8" ht="27" customHeight="1">
      <c r="B614" s="541">
        <v>5621</v>
      </c>
      <c r="C614" s="542" t="s">
        <v>1065</v>
      </c>
      <c r="D614" s="543"/>
      <c r="E614" s="543"/>
      <c r="F614" s="543"/>
      <c r="G614" s="543"/>
      <c r="H614" s="1284"/>
    </row>
    <row r="615" spans="2:8" ht="27" customHeight="1">
      <c r="B615" s="541">
        <v>5622</v>
      </c>
      <c r="C615" s="542" t="s">
        <v>1066</v>
      </c>
      <c r="D615" s="543"/>
      <c r="E615" s="543"/>
      <c r="F615" s="543"/>
      <c r="G615" s="543"/>
      <c r="H615" s="1284"/>
    </row>
    <row r="616" spans="2:8" ht="27" customHeight="1">
      <c r="B616" s="536">
        <v>5630</v>
      </c>
      <c r="C616" s="540" t="s">
        <v>1067</v>
      </c>
      <c r="D616" s="538">
        <f t="shared" ref="D616:H616" si="322">D617</f>
        <v>0</v>
      </c>
      <c r="E616" s="538">
        <f t="shared" si="322"/>
        <v>0</v>
      </c>
      <c r="F616" s="538">
        <f t="shared" si="322"/>
        <v>0</v>
      </c>
      <c r="G616" s="538">
        <f t="shared" si="322"/>
        <v>0</v>
      </c>
      <c r="H616" s="1283">
        <f t="shared" si="322"/>
        <v>0</v>
      </c>
    </row>
    <row r="617" spans="2:8" ht="27" customHeight="1">
      <c r="B617" s="541">
        <v>5631</v>
      </c>
      <c r="C617" s="542" t="s">
        <v>1067</v>
      </c>
      <c r="D617" s="543"/>
      <c r="E617" s="543"/>
      <c r="F617" s="543"/>
      <c r="G617" s="543"/>
      <c r="H617" s="1284"/>
    </row>
    <row r="618" spans="2:8" ht="27" customHeight="1">
      <c r="B618" s="536">
        <v>5640</v>
      </c>
      <c r="C618" s="540" t="s">
        <v>1068</v>
      </c>
      <c r="D618" s="538">
        <f t="shared" ref="D618:H618" si="323">D619</f>
        <v>0</v>
      </c>
      <c r="E618" s="538">
        <f t="shared" si="323"/>
        <v>0</v>
      </c>
      <c r="F618" s="538">
        <f t="shared" si="323"/>
        <v>0</v>
      </c>
      <c r="G618" s="538">
        <f t="shared" si="323"/>
        <v>0</v>
      </c>
      <c r="H618" s="1283">
        <f t="shared" si="323"/>
        <v>0</v>
      </c>
    </row>
    <row r="619" spans="2:8" ht="27" customHeight="1">
      <c r="B619" s="541">
        <v>5641</v>
      </c>
      <c r="C619" s="542" t="s">
        <v>1068</v>
      </c>
      <c r="D619" s="543"/>
      <c r="E619" s="543"/>
      <c r="F619" s="543"/>
      <c r="G619" s="543"/>
      <c r="H619" s="1284"/>
    </row>
    <row r="620" spans="2:8" ht="27" customHeight="1">
      <c r="B620" s="536">
        <v>5650</v>
      </c>
      <c r="C620" s="540" t="s">
        <v>1069</v>
      </c>
      <c r="D620" s="538">
        <f t="shared" ref="D620:H620" si="324">D621</f>
        <v>0</v>
      </c>
      <c r="E620" s="538">
        <f t="shared" si="324"/>
        <v>0</v>
      </c>
      <c r="F620" s="538">
        <f t="shared" si="324"/>
        <v>0</v>
      </c>
      <c r="G620" s="538">
        <f t="shared" si="324"/>
        <v>0</v>
      </c>
      <c r="H620" s="1283">
        <f t="shared" si="324"/>
        <v>0</v>
      </c>
    </row>
    <row r="621" spans="2:8" ht="27" customHeight="1">
      <c r="B621" s="541">
        <v>5651</v>
      </c>
      <c r="C621" s="542" t="s">
        <v>1070</v>
      </c>
      <c r="D621" s="543"/>
      <c r="E621" s="543"/>
      <c r="F621" s="543"/>
      <c r="G621" s="543"/>
      <c r="H621" s="1284"/>
    </row>
    <row r="622" spans="2:8" ht="27" customHeight="1">
      <c r="B622" s="536">
        <v>5660</v>
      </c>
      <c r="C622" s="540" t="s">
        <v>1071</v>
      </c>
      <c r="D622" s="538">
        <f t="shared" ref="D622:H622" si="325">D623</f>
        <v>0</v>
      </c>
      <c r="E622" s="538">
        <f t="shared" si="325"/>
        <v>0</v>
      </c>
      <c r="F622" s="538">
        <f t="shared" si="325"/>
        <v>0</v>
      </c>
      <c r="G622" s="538">
        <f t="shared" si="325"/>
        <v>0</v>
      </c>
      <c r="H622" s="1283">
        <f t="shared" si="325"/>
        <v>0</v>
      </c>
    </row>
    <row r="623" spans="2:8" ht="27" customHeight="1">
      <c r="B623" s="541">
        <v>5661</v>
      </c>
      <c r="C623" s="542" t="s">
        <v>1071</v>
      </c>
      <c r="D623" s="543"/>
      <c r="E623" s="543"/>
      <c r="F623" s="543"/>
      <c r="G623" s="543"/>
      <c r="H623" s="1284"/>
    </row>
    <row r="624" spans="2:8" ht="27" customHeight="1">
      <c r="B624" s="536">
        <v>5670</v>
      </c>
      <c r="C624" s="540" t="s">
        <v>1072</v>
      </c>
      <c r="D624" s="538">
        <f t="shared" ref="D624:H624" si="326">D625</f>
        <v>0</v>
      </c>
      <c r="E624" s="538">
        <f t="shared" si="326"/>
        <v>0</v>
      </c>
      <c r="F624" s="538">
        <f t="shared" si="326"/>
        <v>0</v>
      </c>
      <c r="G624" s="538">
        <f t="shared" si="326"/>
        <v>0</v>
      </c>
      <c r="H624" s="1283">
        <f t="shared" si="326"/>
        <v>0</v>
      </c>
    </row>
    <row r="625" spans="2:8" ht="27" customHeight="1">
      <c r="B625" s="541">
        <v>5671</v>
      </c>
      <c r="C625" s="542" t="s">
        <v>1073</v>
      </c>
      <c r="D625" s="543"/>
      <c r="E625" s="543"/>
      <c r="F625" s="543"/>
      <c r="G625" s="543"/>
      <c r="H625" s="1284"/>
    </row>
    <row r="626" spans="2:8" ht="27" customHeight="1">
      <c r="B626" s="536">
        <v>5690</v>
      </c>
      <c r="C626" s="540" t="s">
        <v>1074</v>
      </c>
      <c r="D626" s="538">
        <f t="shared" ref="D626" si="327">D627+D628+D629</f>
        <v>0</v>
      </c>
      <c r="E626" s="538">
        <f t="shared" ref="E626:H626" si="328">E627+E628+E629</f>
        <v>0</v>
      </c>
      <c r="F626" s="538">
        <f t="shared" si="328"/>
        <v>0</v>
      </c>
      <c r="G626" s="538">
        <f t="shared" si="328"/>
        <v>0</v>
      </c>
      <c r="H626" s="1283">
        <f t="shared" si="328"/>
        <v>0</v>
      </c>
    </row>
    <row r="627" spans="2:8" ht="27" customHeight="1">
      <c r="B627" s="541">
        <v>5691</v>
      </c>
      <c r="C627" s="559" t="s">
        <v>1075</v>
      </c>
      <c r="D627" s="543"/>
      <c r="E627" s="543"/>
      <c r="F627" s="543"/>
      <c r="G627" s="543"/>
      <c r="H627" s="1284"/>
    </row>
    <row r="628" spans="2:8" ht="27" customHeight="1">
      <c r="B628" s="541">
        <v>5692</v>
      </c>
      <c r="C628" s="559" t="s">
        <v>1076</v>
      </c>
      <c r="D628" s="543"/>
      <c r="E628" s="543"/>
      <c r="F628" s="543"/>
      <c r="G628" s="543"/>
      <c r="H628" s="1284"/>
    </row>
    <row r="629" spans="2:8" ht="27" customHeight="1">
      <c r="B629" s="541">
        <v>5693</v>
      </c>
      <c r="C629" s="542" t="s">
        <v>1077</v>
      </c>
      <c r="D629" s="543"/>
      <c r="E629" s="543"/>
      <c r="F629" s="543"/>
      <c r="G629" s="543"/>
      <c r="H629" s="1284"/>
    </row>
    <row r="630" spans="2:8" ht="27" customHeight="1">
      <c r="B630" s="536">
        <v>5700</v>
      </c>
      <c r="C630" s="548" t="s">
        <v>306</v>
      </c>
      <c r="D630" s="538">
        <f t="shared" ref="D630" si="329">D631+D633+D635+D637+D639+D641+D643+D645+D647</f>
        <v>0</v>
      </c>
      <c r="E630" s="538">
        <f t="shared" ref="E630:H630" si="330">E631+E633+E635+E637+E639+E641+E643+E645+E647</f>
        <v>0</v>
      </c>
      <c r="F630" s="538">
        <f t="shared" si="330"/>
        <v>0</v>
      </c>
      <c r="G630" s="538">
        <f t="shared" si="330"/>
        <v>0</v>
      </c>
      <c r="H630" s="1283">
        <f t="shared" si="330"/>
        <v>0</v>
      </c>
    </row>
    <row r="631" spans="2:8" ht="27" customHeight="1">
      <c r="B631" s="536">
        <v>5710</v>
      </c>
      <c r="C631" s="540" t="s">
        <v>1078</v>
      </c>
      <c r="D631" s="538">
        <f t="shared" ref="D631:H631" si="331">D632</f>
        <v>0</v>
      </c>
      <c r="E631" s="538">
        <f t="shared" si="331"/>
        <v>0</v>
      </c>
      <c r="F631" s="538">
        <f t="shared" si="331"/>
        <v>0</v>
      </c>
      <c r="G631" s="538">
        <f t="shared" si="331"/>
        <v>0</v>
      </c>
      <c r="H631" s="1283">
        <f t="shared" si="331"/>
        <v>0</v>
      </c>
    </row>
    <row r="632" spans="2:8" ht="27" customHeight="1">
      <c r="B632" s="541">
        <v>5711</v>
      </c>
      <c r="C632" s="542" t="s">
        <v>1078</v>
      </c>
      <c r="D632" s="543"/>
      <c r="E632" s="543"/>
      <c r="F632" s="543"/>
      <c r="G632" s="543"/>
      <c r="H632" s="1284"/>
    </row>
    <row r="633" spans="2:8" ht="27" customHeight="1">
      <c r="B633" s="536">
        <v>5720</v>
      </c>
      <c r="C633" s="540" t="s">
        <v>1079</v>
      </c>
      <c r="D633" s="538">
        <f t="shared" ref="D633:H633" si="332">D634</f>
        <v>0</v>
      </c>
      <c r="E633" s="538">
        <f t="shared" si="332"/>
        <v>0</v>
      </c>
      <c r="F633" s="538">
        <f t="shared" si="332"/>
        <v>0</v>
      </c>
      <c r="G633" s="538">
        <f t="shared" si="332"/>
        <v>0</v>
      </c>
      <c r="H633" s="1283">
        <f t="shared" si="332"/>
        <v>0</v>
      </c>
    </row>
    <row r="634" spans="2:8" ht="27" customHeight="1">
      <c r="B634" s="541">
        <v>5721</v>
      </c>
      <c r="C634" s="542" t="s">
        <v>1079</v>
      </c>
      <c r="D634" s="543"/>
      <c r="E634" s="543"/>
      <c r="F634" s="543"/>
      <c r="G634" s="543"/>
      <c r="H634" s="1284"/>
    </row>
    <row r="635" spans="2:8" ht="27" customHeight="1">
      <c r="B635" s="536">
        <v>5730</v>
      </c>
      <c r="C635" s="540" t="s">
        <v>1080</v>
      </c>
      <c r="D635" s="538">
        <f t="shared" ref="D635:H635" si="333">D636</f>
        <v>0</v>
      </c>
      <c r="E635" s="538">
        <f t="shared" si="333"/>
        <v>0</v>
      </c>
      <c r="F635" s="538">
        <f t="shared" si="333"/>
        <v>0</v>
      </c>
      <c r="G635" s="538">
        <f t="shared" si="333"/>
        <v>0</v>
      </c>
      <c r="H635" s="1283">
        <f t="shared" si="333"/>
        <v>0</v>
      </c>
    </row>
    <row r="636" spans="2:8" ht="27" customHeight="1">
      <c r="B636" s="541">
        <v>5731</v>
      </c>
      <c r="C636" s="542" t="s">
        <v>1080</v>
      </c>
      <c r="D636" s="543"/>
      <c r="E636" s="543"/>
      <c r="F636" s="543"/>
      <c r="G636" s="543"/>
      <c r="H636" s="1284"/>
    </row>
    <row r="637" spans="2:8" ht="27" customHeight="1">
      <c r="B637" s="536">
        <v>5740</v>
      </c>
      <c r="C637" s="540" t="s">
        <v>1081</v>
      </c>
      <c r="D637" s="538">
        <f t="shared" ref="D637:H637" si="334">D638</f>
        <v>0</v>
      </c>
      <c r="E637" s="538">
        <f t="shared" si="334"/>
        <v>0</v>
      </c>
      <c r="F637" s="538">
        <f t="shared" si="334"/>
        <v>0</v>
      </c>
      <c r="G637" s="538">
        <f t="shared" si="334"/>
        <v>0</v>
      </c>
      <c r="H637" s="1283">
        <f t="shared" si="334"/>
        <v>0</v>
      </c>
    </row>
    <row r="638" spans="2:8" ht="27" customHeight="1">
      <c r="B638" s="541">
        <v>5741</v>
      </c>
      <c r="C638" s="542" t="s">
        <v>1081</v>
      </c>
      <c r="D638" s="543"/>
      <c r="E638" s="543"/>
      <c r="F638" s="543"/>
      <c r="G638" s="543"/>
      <c r="H638" s="1284"/>
    </row>
    <row r="639" spans="2:8" ht="27" customHeight="1">
      <c r="B639" s="536">
        <v>5750</v>
      </c>
      <c r="C639" s="540" t="s">
        <v>1082</v>
      </c>
      <c r="D639" s="538">
        <f t="shared" ref="D639:H639" si="335">D640</f>
        <v>0</v>
      </c>
      <c r="E639" s="538">
        <f t="shared" si="335"/>
        <v>0</v>
      </c>
      <c r="F639" s="538">
        <f t="shared" si="335"/>
        <v>0</v>
      </c>
      <c r="G639" s="538">
        <f t="shared" si="335"/>
        <v>0</v>
      </c>
      <c r="H639" s="1283">
        <f t="shared" si="335"/>
        <v>0</v>
      </c>
    </row>
    <row r="640" spans="2:8" ht="27" customHeight="1">
      <c r="B640" s="541">
        <v>5751</v>
      </c>
      <c r="C640" s="542" t="s">
        <v>1082</v>
      </c>
      <c r="D640" s="543"/>
      <c r="E640" s="543"/>
      <c r="F640" s="543"/>
      <c r="G640" s="543"/>
      <c r="H640" s="1284"/>
    </row>
    <row r="641" spans="2:8" ht="27" customHeight="1">
      <c r="B641" s="536">
        <v>5760</v>
      </c>
      <c r="C641" s="540" t="s">
        <v>1083</v>
      </c>
      <c r="D641" s="538">
        <f t="shared" ref="D641:H641" si="336">D642</f>
        <v>0</v>
      </c>
      <c r="E641" s="538">
        <f t="shared" si="336"/>
        <v>0</v>
      </c>
      <c r="F641" s="538">
        <f t="shared" si="336"/>
        <v>0</v>
      </c>
      <c r="G641" s="538">
        <f t="shared" si="336"/>
        <v>0</v>
      </c>
      <c r="H641" s="1283">
        <f t="shared" si="336"/>
        <v>0</v>
      </c>
    </row>
    <row r="642" spans="2:8" ht="27" customHeight="1">
      <c r="B642" s="541">
        <v>5761</v>
      </c>
      <c r="C642" s="542" t="s">
        <v>1083</v>
      </c>
      <c r="D642" s="543"/>
      <c r="E642" s="543"/>
      <c r="F642" s="543"/>
      <c r="G642" s="543"/>
      <c r="H642" s="1284"/>
    </row>
    <row r="643" spans="2:8" ht="27" customHeight="1">
      <c r="B643" s="536">
        <v>5770</v>
      </c>
      <c r="C643" s="540" t="s">
        <v>1084</v>
      </c>
      <c r="D643" s="538">
        <f t="shared" ref="D643:H643" si="337">D644</f>
        <v>0</v>
      </c>
      <c r="E643" s="538">
        <f t="shared" si="337"/>
        <v>0</v>
      </c>
      <c r="F643" s="538">
        <f t="shared" si="337"/>
        <v>0</v>
      </c>
      <c r="G643" s="538">
        <f t="shared" si="337"/>
        <v>0</v>
      </c>
      <c r="H643" s="1283">
        <f t="shared" si="337"/>
        <v>0</v>
      </c>
    </row>
    <row r="644" spans="2:8" ht="27" customHeight="1">
      <c r="B644" s="541">
        <v>5771</v>
      </c>
      <c r="C644" s="559" t="s">
        <v>1084</v>
      </c>
      <c r="D644" s="543"/>
      <c r="E644" s="543"/>
      <c r="F644" s="543"/>
      <c r="G644" s="543"/>
      <c r="H644" s="1284"/>
    </row>
    <row r="645" spans="2:8" ht="27" customHeight="1">
      <c r="B645" s="536">
        <v>5780</v>
      </c>
      <c r="C645" s="554" t="s">
        <v>1085</v>
      </c>
      <c r="D645" s="538">
        <f t="shared" ref="D645:H645" si="338">D646</f>
        <v>0</v>
      </c>
      <c r="E645" s="538">
        <f t="shared" si="338"/>
        <v>0</v>
      </c>
      <c r="F645" s="538">
        <f t="shared" si="338"/>
        <v>0</v>
      </c>
      <c r="G645" s="538">
        <f t="shared" si="338"/>
        <v>0</v>
      </c>
      <c r="H645" s="1283">
        <f t="shared" si="338"/>
        <v>0</v>
      </c>
    </row>
    <row r="646" spans="2:8" ht="27" customHeight="1">
      <c r="B646" s="541">
        <v>5781</v>
      </c>
      <c r="C646" s="542" t="s">
        <v>1085</v>
      </c>
      <c r="D646" s="543"/>
      <c r="E646" s="543"/>
      <c r="F646" s="543"/>
      <c r="G646" s="543"/>
      <c r="H646" s="1284"/>
    </row>
    <row r="647" spans="2:8" ht="27" customHeight="1">
      <c r="B647" s="536">
        <v>5790</v>
      </c>
      <c r="C647" s="540" t="s">
        <v>1086</v>
      </c>
      <c r="D647" s="538">
        <f t="shared" ref="D647:H647" si="339">D648</f>
        <v>0</v>
      </c>
      <c r="E647" s="538">
        <f t="shared" si="339"/>
        <v>0</v>
      </c>
      <c r="F647" s="538">
        <f t="shared" si="339"/>
        <v>0</v>
      </c>
      <c r="G647" s="538">
        <f t="shared" si="339"/>
        <v>0</v>
      </c>
      <c r="H647" s="1283">
        <f t="shared" si="339"/>
        <v>0</v>
      </c>
    </row>
    <row r="648" spans="2:8" ht="27" customHeight="1">
      <c r="B648" s="541">
        <v>5791</v>
      </c>
      <c r="C648" s="542" t="s">
        <v>1086</v>
      </c>
      <c r="D648" s="543"/>
      <c r="E648" s="543"/>
      <c r="F648" s="543"/>
      <c r="G648" s="543"/>
      <c r="H648" s="1284"/>
    </row>
    <row r="649" spans="2:8" ht="27" customHeight="1">
      <c r="B649" s="536">
        <v>5800</v>
      </c>
      <c r="C649" s="548" t="s">
        <v>1087</v>
      </c>
      <c r="D649" s="538">
        <f t="shared" ref="D649" si="340">D650+D652+D654+D656</f>
        <v>0</v>
      </c>
      <c r="E649" s="538">
        <f t="shared" ref="E649:H649" si="341">E650+E652+E654+E656</f>
        <v>0</v>
      </c>
      <c r="F649" s="538">
        <f t="shared" si="341"/>
        <v>0</v>
      </c>
      <c r="G649" s="538">
        <f t="shared" si="341"/>
        <v>0</v>
      </c>
      <c r="H649" s="1283">
        <f t="shared" si="341"/>
        <v>0</v>
      </c>
    </row>
    <row r="650" spans="2:8" ht="27" customHeight="1">
      <c r="B650" s="536">
        <v>5810</v>
      </c>
      <c r="C650" s="540" t="s">
        <v>1088</v>
      </c>
      <c r="D650" s="538">
        <f t="shared" ref="D650:H650" si="342">D651</f>
        <v>0</v>
      </c>
      <c r="E650" s="538">
        <f t="shared" si="342"/>
        <v>0</v>
      </c>
      <c r="F650" s="538">
        <f t="shared" si="342"/>
        <v>0</v>
      </c>
      <c r="G650" s="538">
        <f t="shared" si="342"/>
        <v>0</v>
      </c>
      <c r="H650" s="1283">
        <f t="shared" si="342"/>
        <v>0</v>
      </c>
    </row>
    <row r="651" spans="2:8" ht="27" customHeight="1">
      <c r="B651" s="541">
        <v>5811</v>
      </c>
      <c r="C651" s="542" t="s">
        <v>1088</v>
      </c>
      <c r="D651" s="543"/>
      <c r="E651" s="543"/>
      <c r="F651" s="543"/>
      <c r="G651" s="543"/>
      <c r="H651" s="1284"/>
    </row>
    <row r="652" spans="2:8" ht="27" customHeight="1">
      <c r="B652" s="536">
        <v>5820</v>
      </c>
      <c r="C652" s="540" t="s">
        <v>280</v>
      </c>
      <c r="D652" s="538">
        <f t="shared" ref="D652:H652" si="343">D653</f>
        <v>0</v>
      </c>
      <c r="E652" s="538">
        <f t="shared" si="343"/>
        <v>0</v>
      </c>
      <c r="F652" s="538">
        <f t="shared" si="343"/>
        <v>0</v>
      </c>
      <c r="G652" s="538">
        <f t="shared" si="343"/>
        <v>0</v>
      </c>
      <c r="H652" s="1283">
        <f t="shared" si="343"/>
        <v>0</v>
      </c>
    </row>
    <row r="653" spans="2:8" ht="27" customHeight="1">
      <c r="B653" s="541">
        <v>5821</v>
      </c>
      <c r="C653" s="542" t="s">
        <v>1089</v>
      </c>
      <c r="D653" s="543"/>
      <c r="E653" s="543"/>
      <c r="F653" s="543"/>
      <c r="G653" s="543"/>
      <c r="H653" s="1284"/>
    </row>
    <row r="654" spans="2:8" ht="27" customHeight="1">
      <c r="B654" s="536">
        <v>5830</v>
      </c>
      <c r="C654" s="540" t="s">
        <v>1090</v>
      </c>
      <c r="D654" s="538">
        <f t="shared" ref="D654:H654" si="344">D655</f>
        <v>0</v>
      </c>
      <c r="E654" s="538">
        <f t="shared" si="344"/>
        <v>0</v>
      </c>
      <c r="F654" s="538">
        <f t="shared" si="344"/>
        <v>0</v>
      </c>
      <c r="G654" s="538">
        <f t="shared" si="344"/>
        <v>0</v>
      </c>
      <c r="H654" s="1283">
        <f t="shared" si="344"/>
        <v>0</v>
      </c>
    </row>
    <row r="655" spans="2:8" ht="27" customHeight="1">
      <c r="B655" s="541">
        <v>5831</v>
      </c>
      <c r="C655" s="542" t="s">
        <v>1091</v>
      </c>
      <c r="D655" s="543"/>
      <c r="E655" s="543"/>
      <c r="F655" s="543"/>
      <c r="G655" s="543"/>
      <c r="H655" s="1284"/>
    </row>
    <row r="656" spans="2:8" ht="27" customHeight="1">
      <c r="B656" s="563">
        <v>5890</v>
      </c>
      <c r="C656" s="554" t="s">
        <v>289</v>
      </c>
      <c r="D656" s="538">
        <f t="shared" ref="D656" si="345">D657+D658+D659</f>
        <v>0</v>
      </c>
      <c r="E656" s="538">
        <f t="shared" ref="E656:H656" si="346">E657+E658+E659</f>
        <v>0</v>
      </c>
      <c r="F656" s="538">
        <f t="shared" si="346"/>
        <v>0</v>
      </c>
      <c r="G656" s="538">
        <f t="shared" si="346"/>
        <v>0</v>
      </c>
      <c r="H656" s="1283">
        <f t="shared" si="346"/>
        <v>0</v>
      </c>
    </row>
    <row r="657" spans="2:8" ht="27" customHeight="1">
      <c r="B657" s="564">
        <v>5891</v>
      </c>
      <c r="C657" s="559" t="s">
        <v>289</v>
      </c>
      <c r="D657" s="543"/>
      <c r="E657" s="543"/>
      <c r="F657" s="543"/>
      <c r="G657" s="543"/>
      <c r="H657" s="1284"/>
    </row>
    <row r="658" spans="2:8" ht="27" customHeight="1">
      <c r="B658" s="564">
        <v>5892</v>
      </c>
      <c r="C658" s="559" t="s">
        <v>1092</v>
      </c>
      <c r="D658" s="543"/>
      <c r="E658" s="543"/>
      <c r="F658" s="543"/>
      <c r="G658" s="543"/>
      <c r="H658" s="1284"/>
    </row>
    <row r="659" spans="2:8" ht="27" customHeight="1">
      <c r="B659" s="564">
        <v>5893</v>
      </c>
      <c r="C659" s="559" t="s">
        <v>1093</v>
      </c>
      <c r="D659" s="543"/>
      <c r="E659" s="543"/>
      <c r="F659" s="543"/>
      <c r="G659" s="543"/>
      <c r="H659" s="1284"/>
    </row>
    <row r="660" spans="2:8" ht="27" customHeight="1">
      <c r="B660" s="563">
        <v>5900</v>
      </c>
      <c r="C660" s="548" t="s">
        <v>99</v>
      </c>
      <c r="D660" s="538">
        <f t="shared" ref="D660" si="347">D661+D663+D665+D667+D669+D671+D673+D675+D677</f>
        <v>0</v>
      </c>
      <c r="E660" s="538">
        <f t="shared" ref="E660:H660" si="348">E661+E663+E665+E667+E669+E671+E673+E675+E677</f>
        <v>0</v>
      </c>
      <c r="F660" s="538">
        <f t="shared" si="348"/>
        <v>0</v>
      </c>
      <c r="G660" s="538">
        <f t="shared" si="348"/>
        <v>0</v>
      </c>
      <c r="H660" s="1283">
        <f t="shared" si="348"/>
        <v>0</v>
      </c>
    </row>
    <row r="661" spans="2:8" ht="27" customHeight="1">
      <c r="B661" s="563">
        <v>5910</v>
      </c>
      <c r="C661" s="554" t="s">
        <v>311</v>
      </c>
      <c r="D661" s="538">
        <f t="shared" ref="D661:H661" si="349">D662</f>
        <v>0</v>
      </c>
      <c r="E661" s="538">
        <f t="shared" si="349"/>
        <v>0</v>
      </c>
      <c r="F661" s="538">
        <f t="shared" si="349"/>
        <v>0</v>
      </c>
      <c r="G661" s="538">
        <f t="shared" si="349"/>
        <v>0</v>
      </c>
      <c r="H661" s="1283">
        <f t="shared" si="349"/>
        <v>0</v>
      </c>
    </row>
    <row r="662" spans="2:8" ht="27" customHeight="1">
      <c r="B662" s="564">
        <v>5911</v>
      </c>
      <c r="C662" s="559" t="s">
        <v>311</v>
      </c>
      <c r="D662" s="543"/>
      <c r="E662" s="543"/>
      <c r="F662" s="543"/>
      <c r="G662" s="543"/>
      <c r="H662" s="1284"/>
    </row>
    <row r="663" spans="2:8" ht="27" customHeight="1">
      <c r="B663" s="563">
        <v>5920</v>
      </c>
      <c r="C663" s="554" t="s">
        <v>1094</v>
      </c>
      <c r="D663" s="538">
        <f t="shared" ref="D663:H663" si="350">D664</f>
        <v>0</v>
      </c>
      <c r="E663" s="538">
        <f t="shared" si="350"/>
        <v>0</v>
      </c>
      <c r="F663" s="538">
        <f t="shared" si="350"/>
        <v>0</v>
      </c>
      <c r="G663" s="538">
        <f t="shared" si="350"/>
        <v>0</v>
      </c>
      <c r="H663" s="1283">
        <f t="shared" si="350"/>
        <v>0</v>
      </c>
    </row>
    <row r="664" spans="2:8" ht="27" customHeight="1">
      <c r="B664" s="564">
        <v>5921</v>
      </c>
      <c r="C664" s="559" t="s">
        <v>1094</v>
      </c>
      <c r="D664" s="543"/>
      <c r="E664" s="543"/>
      <c r="F664" s="543"/>
      <c r="G664" s="543"/>
      <c r="H664" s="1284"/>
    </row>
    <row r="665" spans="2:8" ht="27" customHeight="1">
      <c r="B665" s="563">
        <v>5930</v>
      </c>
      <c r="C665" s="554" t="s">
        <v>1095</v>
      </c>
      <c r="D665" s="538">
        <f t="shared" ref="D665:H665" si="351">D666</f>
        <v>0</v>
      </c>
      <c r="E665" s="538">
        <f t="shared" si="351"/>
        <v>0</v>
      </c>
      <c r="F665" s="538">
        <f t="shared" si="351"/>
        <v>0</v>
      </c>
      <c r="G665" s="538">
        <f t="shared" si="351"/>
        <v>0</v>
      </c>
      <c r="H665" s="1283">
        <f t="shared" si="351"/>
        <v>0</v>
      </c>
    </row>
    <row r="666" spans="2:8" ht="27" customHeight="1">
      <c r="B666" s="564">
        <v>5931</v>
      </c>
      <c r="C666" s="559" t="s">
        <v>1095</v>
      </c>
      <c r="D666" s="543"/>
      <c r="E666" s="543"/>
      <c r="F666" s="543"/>
      <c r="G666" s="543"/>
      <c r="H666" s="1284"/>
    </row>
    <row r="667" spans="2:8" ht="27" customHeight="1">
      <c r="B667" s="563">
        <v>5940</v>
      </c>
      <c r="C667" s="554" t="s">
        <v>34</v>
      </c>
      <c r="D667" s="538">
        <f t="shared" ref="D667:H667" si="352">D668</f>
        <v>0</v>
      </c>
      <c r="E667" s="538">
        <f t="shared" si="352"/>
        <v>0</v>
      </c>
      <c r="F667" s="538">
        <f t="shared" si="352"/>
        <v>0</v>
      </c>
      <c r="G667" s="538">
        <f t="shared" si="352"/>
        <v>0</v>
      </c>
      <c r="H667" s="1283">
        <f t="shared" si="352"/>
        <v>0</v>
      </c>
    </row>
    <row r="668" spans="2:8" ht="27" customHeight="1">
      <c r="B668" s="564">
        <v>5941</v>
      </c>
      <c r="C668" s="559" t="s">
        <v>34</v>
      </c>
      <c r="D668" s="543"/>
      <c r="E668" s="543"/>
      <c r="F668" s="543"/>
      <c r="G668" s="543"/>
      <c r="H668" s="1284"/>
    </row>
    <row r="669" spans="2:8" ht="27" customHeight="1">
      <c r="B669" s="563">
        <v>5950</v>
      </c>
      <c r="C669" s="554" t="s">
        <v>1096</v>
      </c>
      <c r="D669" s="538">
        <f t="shared" ref="D669:H669" si="353">D670</f>
        <v>0</v>
      </c>
      <c r="E669" s="538">
        <f t="shared" si="353"/>
        <v>0</v>
      </c>
      <c r="F669" s="538">
        <f t="shared" si="353"/>
        <v>0</v>
      </c>
      <c r="G669" s="538">
        <f t="shared" si="353"/>
        <v>0</v>
      </c>
      <c r="H669" s="1283">
        <f t="shared" si="353"/>
        <v>0</v>
      </c>
    </row>
    <row r="670" spans="2:8" ht="27" customHeight="1">
      <c r="B670" s="564">
        <v>5951</v>
      </c>
      <c r="C670" s="559" t="s">
        <v>1096</v>
      </c>
      <c r="D670" s="543"/>
      <c r="E670" s="543"/>
      <c r="F670" s="543"/>
      <c r="G670" s="543"/>
      <c r="H670" s="1284"/>
    </row>
    <row r="671" spans="2:8" ht="27" customHeight="1">
      <c r="B671" s="563">
        <v>5960</v>
      </c>
      <c r="C671" s="554" t="s">
        <v>1097</v>
      </c>
      <c r="D671" s="538">
        <f t="shared" ref="D671:H671" si="354">D672</f>
        <v>0</v>
      </c>
      <c r="E671" s="538">
        <f t="shared" si="354"/>
        <v>0</v>
      </c>
      <c r="F671" s="538">
        <f t="shared" si="354"/>
        <v>0</v>
      </c>
      <c r="G671" s="538">
        <f t="shared" si="354"/>
        <v>0</v>
      </c>
      <c r="H671" s="1283">
        <f t="shared" si="354"/>
        <v>0</v>
      </c>
    </row>
    <row r="672" spans="2:8" ht="27" customHeight="1">
      <c r="B672" s="564">
        <v>5961</v>
      </c>
      <c r="C672" s="559" t="s">
        <v>1097</v>
      </c>
      <c r="D672" s="543"/>
      <c r="E672" s="543"/>
      <c r="F672" s="543"/>
      <c r="G672" s="543"/>
      <c r="H672" s="1284"/>
    </row>
    <row r="673" spans="2:8" ht="27" customHeight="1">
      <c r="B673" s="563">
        <v>5970</v>
      </c>
      <c r="C673" s="554" t="s">
        <v>1098</v>
      </c>
      <c r="D673" s="538">
        <f t="shared" ref="D673:H673" si="355">D674</f>
        <v>0</v>
      </c>
      <c r="E673" s="538">
        <f t="shared" si="355"/>
        <v>0</v>
      </c>
      <c r="F673" s="538">
        <f t="shared" si="355"/>
        <v>0</v>
      </c>
      <c r="G673" s="538">
        <f t="shared" si="355"/>
        <v>0</v>
      </c>
      <c r="H673" s="1283">
        <f t="shared" si="355"/>
        <v>0</v>
      </c>
    </row>
    <row r="674" spans="2:8" ht="27" customHeight="1">
      <c r="B674" s="564">
        <v>5971</v>
      </c>
      <c r="C674" s="559" t="s">
        <v>1098</v>
      </c>
      <c r="D674" s="543"/>
      <c r="E674" s="543"/>
      <c r="F674" s="543"/>
      <c r="G674" s="543"/>
      <c r="H674" s="1284"/>
    </row>
    <row r="675" spans="2:8" ht="27" customHeight="1">
      <c r="B675" s="563">
        <v>5980</v>
      </c>
      <c r="C675" s="554" t="s">
        <v>1099</v>
      </c>
      <c r="D675" s="538">
        <f t="shared" ref="D675:H675" si="356">D676</f>
        <v>0</v>
      </c>
      <c r="E675" s="538">
        <f t="shared" si="356"/>
        <v>0</v>
      </c>
      <c r="F675" s="538">
        <f t="shared" si="356"/>
        <v>0</v>
      </c>
      <c r="G675" s="538">
        <f t="shared" si="356"/>
        <v>0</v>
      </c>
      <c r="H675" s="1283">
        <f t="shared" si="356"/>
        <v>0</v>
      </c>
    </row>
    <row r="676" spans="2:8" ht="27" customHeight="1">
      <c r="B676" s="564">
        <v>5981</v>
      </c>
      <c r="C676" s="559" t="s">
        <v>1100</v>
      </c>
      <c r="D676" s="543"/>
      <c r="E676" s="543"/>
      <c r="F676" s="543"/>
      <c r="G676" s="543"/>
      <c r="H676" s="1284"/>
    </row>
    <row r="677" spans="2:8" ht="27" customHeight="1">
      <c r="B677" s="563">
        <v>5990</v>
      </c>
      <c r="C677" s="554" t="s">
        <v>319</v>
      </c>
      <c r="D677" s="538">
        <f t="shared" ref="D677:H677" si="357">D678</f>
        <v>0</v>
      </c>
      <c r="E677" s="538">
        <f t="shared" si="357"/>
        <v>0</v>
      </c>
      <c r="F677" s="538">
        <f t="shared" si="357"/>
        <v>0</v>
      </c>
      <c r="G677" s="538">
        <f t="shared" si="357"/>
        <v>0</v>
      </c>
      <c r="H677" s="1283">
        <f t="shared" si="357"/>
        <v>0</v>
      </c>
    </row>
    <row r="678" spans="2:8" ht="27" customHeight="1">
      <c r="B678" s="564">
        <v>5991</v>
      </c>
      <c r="C678" s="559" t="s">
        <v>319</v>
      </c>
      <c r="D678" s="543"/>
      <c r="E678" s="543"/>
      <c r="F678" s="543"/>
      <c r="G678" s="543"/>
      <c r="H678" s="1284"/>
    </row>
    <row r="679" spans="2:8" ht="27" customHeight="1">
      <c r="B679" s="536" t="s">
        <v>2112</v>
      </c>
      <c r="C679" s="553"/>
      <c r="D679" s="538">
        <f t="shared" ref="D679" si="358">D562+D579+D588+D593+D607+D610+D630+D649+D660</f>
        <v>0</v>
      </c>
      <c r="E679" s="538">
        <f t="shared" ref="E679:H679" si="359">E562+E579+E588+E593+E607+E610+E630+E649+E660</f>
        <v>0</v>
      </c>
      <c r="F679" s="538">
        <f t="shared" si="359"/>
        <v>0</v>
      </c>
      <c r="G679" s="538">
        <f t="shared" si="359"/>
        <v>0</v>
      </c>
      <c r="H679" s="1283">
        <f t="shared" si="359"/>
        <v>0</v>
      </c>
    </row>
    <row r="680" spans="2:8" ht="27" customHeight="1">
      <c r="B680" s="563">
        <v>6000</v>
      </c>
      <c r="C680" s="548" t="s">
        <v>399</v>
      </c>
      <c r="D680" s="538">
        <f>+D681+D729+D746</f>
        <v>0</v>
      </c>
      <c r="E680" s="538">
        <f t="shared" ref="E680:H680" si="360">+E681+E729+E746</f>
        <v>0</v>
      </c>
      <c r="F680" s="538">
        <f t="shared" si="360"/>
        <v>0</v>
      </c>
      <c r="G680" s="538">
        <f t="shared" si="360"/>
        <v>0</v>
      </c>
      <c r="H680" s="1283">
        <f t="shared" si="360"/>
        <v>0</v>
      </c>
    </row>
    <row r="681" spans="2:8" ht="27" customHeight="1">
      <c r="B681" s="563">
        <v>6100</v>
      </c>
      <c r="C681" s="548" t="s">
        <v>1101</v>
      </c>
      <c r="D681" s="538">
        <f>D682+D684+D694+D704+D706+D716+D725+D727</f>
        <v>0</v>
      </c>
      <c r="E681" s="538">
        <f t="shared" ref="E681:H681" si="361">E682+E684+E694+E704+E706+E716+E725+E727</f>
        <v>0</v>
      </c>
      <c r="F681" s="538">
        <f t="shared" si="361"/>
        <v>0</v>
      </c>
      <c r="G681" s="538">
        <f t="shared" si="361"/>
        <v>0</v>
      </c>
      <c r="H681" s="1283">
        <f t="shared" si="361"/>
        <v>0</v>
      </c>
    </row>
    <row r="682" spans="2:8" ht="27" customHeight="1">
      <c r="B682" s="563">
        <v>6110</v>
      </c>
      <c r="C682" s="554" t="s">
        <v>1102</v>
      </c>
      <c r="D682" s="538">
        <f t="shared" ref="D682:H682" si="362">D683</f>
        <v>0</v>
      </c>
      <c r="E682" s="538">
        <f t="shared" si="362"/>
        <v>0</v>
      </c>
      <c r="F682" s="538">
        <f t="shared" si="362"/>
        <v>0</v>
      </c>
      <c r="G682" s="538">
        <f t="shared" si="362"/>
        <v>0</v>
      </c>
      <c r="H682" s="1283">
        <f t="shared" si="362"/>
        <v>0</v>
      </c>
    </row>
    <row r="683" spans="2:8" ht="27" customHeight="1">
      <c r="B683" s="564">
        <v>6111</v>
      </c>
      <c r="C683" s="559" t="s">
        <v>1102</v>
      </c>
      <c r="D683" s="543"/>
      <c r="E683" s="543"/>
      <c r="F683" s="543"/>
      <c r="G683" s="543"/>
      <c r="H683" s="1284"/>
    </row>
    <row r="684" spans="2:8" ht="27" customHeight="1">
      <c r="B684" s="563">
        <v>6120</v>
      </c>
      <c r="C684" s="554" t="s">
        <v>1103</v>
      </c>
      <c r="D684" s="538">
        <f t="shared" ref="D684" si="363">D685+D686+D687+D688+D689+D690+D691+D692+D693</f>
        <v>0</v>
      </c>
      <c r="E684" s="538">
        <f t="shared" ref="E684:H684" si="364">E685+E686+E687+E688+E689+E690+E691+E692+E693</f>
        <v>0</v>
      </c>
      <c r="F684" s="538">
        <f t="shared" si="364"/>
        <v>0</v>
      </c>
      <c r="G684" s="538">
        <f t="shared" si="364"/>
        <v>0</v>
      </c>
      <c r="H684" s="1283">
        <f t="shared" si="364"/>
        <v>0</v>
      </c>
    </row>
    <row r="685" spans="2:8" ht="27" customHeight="1">
      <c r="B685" s="564">
        <v>6121</v>
      </c>
      <c r="C685" s="559" t="s">
        <v>1104</v>
      </c>
      <c r="D685" s="543"/>
      <c r="E685" s="543"/>
      <c r="F685" s="543"/>
      <c r="G685" s="543"/>
      <c r="H685" s="1284"/>
    </row>
    <row r="686" spans="2:8" ht="27" customHeight="1">
      <c r="B686" s="564">
        <v>6122</v>
      </c>
      <c r="C686" s="559" t="s">
        <v>1105</v>
      </c>
      <c r="D686" s="543"/>
      <c r="E686" s="543"/>
      <c r="F686" s="543"/>
      <c r="G686" s="543"/>
      <c r="H686" s="1284"/>
    </row>
    <row r="687" spans="2:8" ht="27" customHeight="1">
      <c r="B687" s="564">
        <v>6123</v>
      </c>
      <c r="C687" s="559" t="s">
        <v>1106</v>
      </c>
      <c r="D687" s="543"/>
      <c r="E687" s="543"/>
      <c r="F687" s="543"/>
      <c r="G687" s="543"/>
      <c r="H687" s="1284"/>
    </row>
    <row r="688" spans="2:8" ht="27" customHeight="1">
      <c r="B688" s="564">
        <v>6124</v>
      </c>
      <c r="C688" s="559" t="s">
        <v>1107</v>
      </c>
      <c r="D688" s="543"/>
      <c r="E688" s="543"/>
      <c r="F688" s="543"/>
      <c r="G688" s="543"/>
      <c r="H688" s="1284"/>
    </row>
    <row r="689" spans="2:8" ht="27" customHeight="1">
      <c r="B689" s="564">
        <v>6125</v>
      </c>
      <c r="C689" s="559" t="s">
        <v>1108</v>
      </c>
      <c r="D689" s="543"/>
      <c r="E689" s="543"/>
      <c r="F689" s="543"/>
      <c r="G689" s="543"/>
      <c r="H689" s="1284"/>
    </row>
    <row r="690" spans="2:8" ht="27" customHeight="1">
      <c r="B690" s="564">
        <v>6126</v>
      </c>
      <c r="C690" s="559" t="s">
        <v>1109</v>
      </c>
      <c r="D690" s="543"/>
      <c r="E690" s="543"/>
      <c r="F690" s="543"/>
      <c r="G690" s="543"/>
      <c r="H690" s="1284"/>
    </row>
    <row r="691" spans="2:8" ht="27" customHeight="1">
      <c r="B691" s="564">
        <v>6127</v>
      </c>
      <c r="C691" s="559" t="s">
        <v>1110</v>
      </c>
      <c r="D691" s="543"/>
      <c r="E691" s="543"/>
      <c r="F691" s="543"/>
      <c r="G691" s="543"/>
      <c r="H691" s="1284"/>
    </row>
    <row r="692" spans="2:8" ht="27" customHeight="1">
      <c r="B692" s="564">
        <v>6128</v>
      </c>
      <c r="C692" s="559" t="s">
        <v>1111</v>
      </c>
      <c r="D692" s="543"/>
      <c r="E692" s="543"/>
      <c r="F692" s="543"/>
      <c r="G692" s="543"/>
      <c r="H692" s="1284"/>
    </row>
    <row r="693" spans="2:8" ht="27" customHeight="1">
      <c r="B693" s="564">
        <v>6129</v>
      </c>
      <c r="C693" s="559" t="s">
        <v>1112</v>
      </c>
      <c r="D693" s="543"/>
      <c r="E693" s="543"/>
      <c r="F693" s="543"/>
      <c r="G693" s="543"/>
      <c r="H693" s="1284"/>
    </row>
    <row r="694" spans="2:8" ht="27" customHeight="1">
      <c r="B694" s="563">
        <v>6130</v>
      </c>
      <c r="C694" s="554" t="s">
        <v>1113</v>
      </c>
      <c r="D694" s="538">
        <f t="shared" ref="D694" si="365">D695+D696+D697+D698+D699+D700+D701+D702+D703</f>
        <v>0</v>
      </c>
      <c r="E694" s="538">
        <f t="shared" ref="E694:H694" si="366">E695+E696+E697+E698+E699+E700+E701+E702+E703</f>
        <v>0</v>
      </c>
      <c r="F694" s="538">
        <f t="shared" si="366"/>
        <v>0</v>
      </c>
      <c r="G694" s="538">
        <f t="shared" si="366"/>
        <v>0</v>
      </c>
      <c r="H694" s="1283">
        <f t="shared" si="366"/>
        <v>0</v>
      </c>
    </row>
    <row r="695" spans="2:8" ht="27" customHeight="1">
      <c r="B695" s="564">
        <v>6131</v>
      </c>
      <c r="C695" s="559" t="s">
        <v>1104</v>
      </c>
      <c r="D695" s="543"/>
      <c r="E695" s="543"/>
      <c r="F695" s="543"/>
      <c r="G695" s="543"/>
      <c r="H695" s="1284"/>
    </row>
    <row r="696" spans="2:8" ht="27" customHeight="1">
      <c r="B696" s="564">
        <v>6132</v>
      </c>
      <c r="C696" s="559" t="s">
        <v>1105</v>
      </c>
      <c r="D696" s="543"/>
      <c r="E696" s="543"/>
      <c r="F696" s="543"/>
      <c r="G696" s="543"/>
      <c r="H696" s="1284"/>
    </row>
    <row r="697" spans="2:8" ht="27" customHeight="1">
      <c r="B697" s="564">
        <v>6133</v>
      </c>
      <c r="C697" s="559" t="s">
        <v>1106</v>
      </c>
      <c r="D697" s="543"/>
      <c r="E697" s="543"/>
      <c r="F697" s="543"/>
      <c r="G697" s="543"/>
      <c r="H697" s="1284"/>
    </row>
    <row r="698" spans="2:8" ht="27" customHeight="1">
      <c r="B698" s="564">
        <v>6134</v>
      </c>
      <c r="C698" s="559" t="s">
        <v>1107</v>
      </c>
      <c r="D698" s="543"/>
      <c r="E698" s="543"/>
      <c r="F698" s="543"/>
      <c r="G698" s="543"/>
      <c r="H698" s="1284"/>
    </row>
    <row r="699" spans="2:8" ht="27" customHeight="1">
      <c r="B699" s="564">
        <v>6135</v>
      </c>
      <c r="C699" s="559" t="s">
        <v>1108</v>
      </c>
      <c r="D699" s="543"/>
      <c r="E699" s="543"/>
      <c r="F699" s="543"/>
      <c r="G699" s="543"/>
      <c r="H699" s="1284"/>
    </row>
    <row r="700" spans="2:8" ht="27" customHeight="1">
      <c r="B700" s="564">
        <v>6136</v>
      </c>
      <c r="C700" s="559" t="s">
        <v>1109</v>
      </c>
      <c r="D700" s="543"/>
      <c r="E700" s="543"/>
      <c r="F700" s="543"/>
      <c r="G700" s="543"/>
      <c r="H700" s="1284"/>
    </row>
    <row r="701" spans="2:8" ht="27" customHeight="1">
      <c r="B701" s="564">
        <v>6137</v>
      </c>
      <c r="C701" s="559" t="s">
        <v>1110</v>
      </c>
      <c r="D701" s="543"/>
      <c r="E701" s="543"/>
      <c r="F701" s="543"/>
      <c r="G701" s="543"/>
      <c r="H701" s="1284"/>
    </row>
    <row r="702" spans="2:8" ht="27" customHeight="1">
      <c r="B702" s="564">
        <v>6138</v>
      </c>
      <c r="C702" s="559" t="s">
        <v>1112</v>
      </c>
      <c r="D702" s="543"/>
      <c r="E702" s="543"/>
      <c r="F702" s="543"/>
      <c r="G702" s="543"/>
      <c r="H702" s="1284"/>
    </row>
    <row r="703" spans="2:8" ht="27" customHeight="1">
      <c r="B703" s="564">
        <v>6139</v>
      </c>
      <c r="C703" s="559" t="s">
        <v>1114</v>
      </c>
      <c r="D703" s="543"/>
      <c r="E703" s="543"/>
      <c r="F703" s="543"/>
      <c r="G703" s="543"/>
      <c r="H703" s="1284"/>
    </row>
    <row r="704" spans="2:8" ht="27" customHeight="1">
      <c r="B704" s="563">
        <v>6140</v>
      </c>
      <c r="C704" s="554" t="s">
        <v>1115</v>
      </c>
      <c r="D704" s="538">
        <f t="shared" ref="D704:H704" si="367">D705</f>
        <v>0</v>
      </c>
      <c r="E704" s="538">
        <f t="shared" si="367"/>
        <v>0</v>
      </c>
      <c r="F704" s="538">
        <f t="shared" si="367"/>
        <v>0</v>
      </c>
      <c r="G704" s="538">
        <f t="shared" si="367"/>
        <v>0</v>
      </c>
      <c r="H704" s="1283">
        <f t="shared" si="367"/>
        <v>0</v>
      </c>
    </row>
    <row r="705" spans="2:8" ht="27" customHeight="1">
      <c r="B705" s="564">
        <v>6141</v>
      </c>
      <c r="C705" s="559" t="s">
        <v>1115</v>
      </c>
      <c r="D705" s="543"/>
      <c r="E705" s="543"/>
      <c r="F705" s="543"/>
      <c r="G705" s="543"/>
      <c r="H705" s="1284"/>
    </row>
    <row r="706" spans="2:8" ht="27" customHeight="1">
      <c r="B706" s="563">
        <v>6150</v>
      </c>
      <c r="C706" s="554" t="s">
        <v>1116</v>
      </c>
      <c r="D706" s="538">
        <f t="shared" ref="D706" si="368">D707+D708+D709+D710+D711+D712+D713+D714+D715</f>
        <v>0</v>
      </c>
      <c r="E706" s="538">
        <f t="shared" ref="E706:H706" si="369">E707+E708+E709+E710+E711+E712+E713+E714+E715</f>
        <v>0</v>
      </c>
      <c r="F706" s="538">
        <f t="shared" si="369"/>
        <v>0</v>
      </c>
      <c r="G706" s="538">
        <f t="shared" si="369"/>
        <v>0</v>
      </c>
      <c r="H706" s="1283">
        <f t="shared" si="369"/>
        <v>0</v>
      </c>
    </row>
    <row r="707" spans="2:8" ht="27" customHeight="1">
      <c r="B707" s="564">
        <v>6151</v>
      </c>
      <c r="C707" s="559" t="s">
        <v>1104</v>
      </c>
      <c r="D707" s="543"/>
      <c r="E707" s="543"/>
      <c r="F707" s="543"/>
      <c r="G707" s="543"/>
      <c r="H707" s="1284"/>
    </row>
    <row r="708" spans="2:8" ht="27" customHeight="1">
      <c r="B708" s="564">
        <v>6152</v>
      </c>
      <c r="C708" s="559" t="s">
        <v>1105</v>
      </c>
      <c r="D708" s="543"/>
      <c r="E708" s="543"/>
      <c r="F708" s="543"/>
      <c r="G708" s="543"/>
      <c r="H708" s="1284"/>
    </row>
    <row r="709" spans="2:8" ht="27" customHeight="1">
      <c r="B709" s="564">
        <v>6153</v>
      </c>
      <c r="C709" s="559" t="s">
        <v>1106</v>
      </c>
      <c r="D709" s="543"/>
      <c r="E709" s="543"/>
      <c r="F709" s="543"/>
      <c r="G709" s="543"/>
      <c r="H709" s="1284"/>
    </row>
    <row r="710" spans="2:8" ht="27" customHeight="1">
      <c r="B710" s="564">
        <v>6154</v>
      </c>
      <c r="C710" s="559" t="s">
        <v>1107</v>
      </c>
      <c r="D710" s="543"/>
      <c r="E710" s="543"/>
      <c r="F710" s="543"/>
      <c r="G710" s="543"/>
      <c r="H710" s="1284"/>
    </row>
    <row r="711" spans="2:8" ht="27" customHeight="1">
      <c r="B711" s="564">
        <v>6155</v>
      </c>
      <c r="C711" s="559" t="s">
        <v>1108</v>
      </c>
      <c r="D711" s="543"/>
      <c r="E711" s="543"/>
      <c r="F711" s="543"/>
      <c r="G711" s="543"/>
      <c r="H711" s="1284"/>
    </row>
    <row r="712" spans="2:8" ht="27" customHeight="1">
      <c r="B712" s="564">
        <v>6156</v>
      </c>
      <c r="C712" s="559" t="s">
        <v>1109</v>
      </c>
      <c r="D712" s="543"/>
      <c r="E712" s="543"/>
      <c r="F712" s="543"/>
      <c r="G712" s="543"/>
      <c r="H712" s="1284"/>
    </row>
    <row r="713" spans="2:8" ht="27" customHeight="1">
      <c r="B713" s="564">
        <v>6157</v>
      </c>
      <c r="C713" s="559" t="s">
        <v>1110</v>
      </c>
      <c r="D713" s="543"/>
      <c r="E713" s="543"/>
      <c r="F713" s="543"/>
      <c r="G713" s="543"/>
      <c r="H713" s="1284"/>
    </row>
    <row r="714" spans="2:8" ht="27" customHeight="1">
      <c r="B714" s="564">
        <v>6158</v>
      </c>
      <c r="C714" s="559" t="s">
        <v>1112</v>
      </c>
      <c r="D714" s="543"/>
      <c r="E714" s="543"/>
      <c r="F714" s="543"/>
      <c r="G714" s="543"/>
      <c r="H714" s="1284"/>
    </row>
    <row r="715" spans="2:8" ht="27" customHeight="1">
      <c r="B715" s="564">
        <v>6159</v>
      </c>
      <c r="C715" s="559" t="s">
        <v>1117</v>
      </c>
      <c r="D715" s="543"/>
      <c r="E715" s="543"/>
      <c r="F715" s="543"/>
      <c r="G715" s="543"/>
      <c r="H715" s="1284"/>
    </row>
    <row r="716" spans="2:8" ht="27" customHeight="1">
      <c r="B716" s="563">
        <v>6160</v>
      </c>
      <c r="C716" s="554" t="s">
        <v>1122</v>
      </c>
      <c r="D716" s="538">
        <f t="shared" ref="D716" si="370">D717+D718+D719+D720+D721+D722+D723+D724</f>
        <v>0</v>
      </c>
      <c r="E716" s="538">
        <f t="shared" ref="E716:H716" si="371">E717+E718+E719+E720+E721+E722+E723+E724</f>
        <v>0</v>
      </c>
      <c r="F716" s="538">
        <f t="shared" si="371"/>
        <v>0</v>
      </c>
      <c r="G716" s="538">
        <f t="shared" si="371"/>
        <v>0</v>
      </c>
      <c r="H716" s="1283">
        <f t="shared" si="371"/>
        <v>0</v>
      </c>
    </row>
    <row r="717" spans="2:8" ht="27" customHeight="1">
      <c r="B717" s="564">
        <v>6161</v>
      </c>
      <c r="C717" s="565" t="s">
        <v>1104</v>
      </c>
      <c r="D717" s="543"/>
      <c r="E717" s="543"/>
      <c r="F717" s="543"/>
      <c r="G717" s="543"/>
      <c r="H717" s="1284"/>
    </row>
    <row r="718" spans="2:8" ht="27" customHeight="1">
      <c r="B718" s="564">
        <v>6162</v>
      </c>
      <c r="C718" s="559" t="s">
        <v>1105</v>
      </c>
      <c r="D718" s="543"/>
      <c r="E718" s="543"/>
      <c r="F718" s="543"/>
      <c r="G718" s="543"/>
      <c r="H718" s="1284"/>
    </row>
    <row r="719" spans="2:8" ht="27" customHeight="1">
      <c r="B719" s="564">
        <v>6163</v>
      </c>
      <c r="C719" s="559" t="s">
        <v>1106</v>
      </c>
      <c r="D719" s="543"/>
      <c r="E719" s="543"/>
      <c r="F719" s="543"/>
      <c r="G719" s="543"/>
      <c r="H719" s="1284"/>
    </row>
    <row r="720" spans="2:8" ht="27" customHeight="1">
      <c r="B720" s="564">
        <v>6164</v>
      </c>
      <c r="C720" s="559" t="s">
        <v>1107</v>
      </c>
      <c r="D720" s="543"/>
      <c r="E720" s="543"/>
      <c r="F720" s="543"/>
      <c r="G720" s="543"/>
      <c r="H720" s="1284"/>
    </row>
    <row r="721" spans="2:8" ht="27" customHeight="1">
      <c r="B721" s="564">
        <v>6165</v>
      </c>
      <c r="C721" s="559" t="s">
        <v>1108</v>
      </c>
      <c r="D721" s="543"/>
      <c r="E721" s="543"/>
      <c r="F721" s="543"/>
      <c r="G721" s="543"/>
      <c r="H721" s="1284"/>
    </row>
    <row r="722" spans="2:8" ht="27" customHeight="1">
      <c r="B722" s="564">
        <v>6166</v>
      </c>
      <c r="C722" s="559" t="s">
        <v>1109</v>
      </c>
      <c r="D722" s="543"/>
      <c r="E722" s="543"/>
      <c r="F722" s="543"/>
      <c r="G722" s="543"/>
      <c r="H722" s="1284"/>
    </row>
    <row r="723" spans="2:8" ht="27" customHeight="1">
      <c r="B723" s="564">
        <v>6167</v>
      </c>
      <c r="C723" s="559" t="s">
        <v>1110</v>
      </c>
      <c r="D723" s="543"/>
      <c r="E723" s="543"/>
      <c r="F723" s="543"/>
      <c r="G723" s="543"/>
      <c r="H723" s="1284"/>
    </row>
    <row r="724" spans="2:8" ht="27" customHeight="1">
      <c r="B724" s="564">
        <v>6168</v>
      </c>
      <c r="C724" s="559" t="s">
        <v>1112</v>
      </c>
      <c r="D724" s="543"/>
      <c r="E724" s="543"/>
      <c r="F724" s="543"/>
      <c r="G724" s="543"/>
      <c r="H724" s="1284"/>
    </row>
    <row r="725" spans="2:8" ht="27" customHeight="1">
      <c r="B725" s="563">
        <v>6170</v>
      </c>
      <c r="C725" s="554" t="s">
        <v>1118</v>
      </c>
      <c r="D725" s="538">
        <f t="shared" ref="D725:H725" si="372">D726</f>
        <v>0</v>
      </c>
      <c r="E725" s="538">
        <f t="shared" si="372"/>
        <v>0</v>
      </c>
      <c r="F725" s="538">
        <f t="shared" si="372"/>
        <v>0</v>
      </c>
      <c r="G725" s="538">
        <f t="shared" si="372"/>
        <v>0</v>
      </c>
      <c r="H725" s="1283">
        <f t="shared" si="372"/>
        <v>0</v>
      </c>
    </row>
    <row r="726" spans="2:8" ht="27" customHeight="1">
      <c r="B726" s="564">
        <v>6171</v>
      </c>
      <c r="C726" s="559" t="s">
        <v>1118</v>
      </c>
      <c r="D726" s="543"/>
      <c r="E726" s="543"/>
      <c r="F726" s="543"/>
      <c r="G726" s="543"/>
      <c r="H726" s="1284"/>
    </row>
    <row r="727" spans="2:8" ht="27" customHeight="1">
      <c r="B727" s="563">
        <v>6190</v>
      </c>
      <c r="C727" s="554" t="s">
        <v>1119</v>
      </c>
      <c r="D727" s="538">
        <f t="shared" ref="D727:H727" si="373">D728</f>
        <v>0</v>
      </c>
      <c r="E727" s="538">
        <f t="shared" si="373"/>
        <v>0</v>
      </c>
      <c r="F727" s="538">
        <f t="shared" si="373"/>
        <v>0</v>
      </c>
      <c r="G727" s="538">
        <f t="shared" si="373"/>
        <v>0</v>
      </c>
      <c r="H727" s="1283">
        <f t="shared" si="373"/>
        <v>0</v>
      </c>
    </row>
    <row r="728" spans="2:8" ht="27" customHeight="1">
      <c r="B728" s="564">
        <v>6191</v>
      </c>
      <c r="C728" s="559" t="s">
        <v>1119</v>
      </c>
      <c r="D728" s="543"/>
      <c r="E728" s="543"/>
      <c r="F728" s="543"/>
      <c r="G728" s="543"/>
      <c r="H728" s="1284"/>
    </row>
    <row r="729" spans="2:8" ht="27" customHeight="1">
      <c r="B729" s="563">
        <v>6200</v>
      </c>
      <c r="C729" s="548" t="s">
        <v>1120</v>
      </c>
      <c r="D729" s="538">
        <f t="shared" ref="D729" si="374">D730+D732+D734+D736+D738+D740+D742+D744</f>
        <v>0</v>
      </c>
      <c r="E729" s="538">
        <f t="shared" ref="E729:H729" si="375">E730+E732+E734+E736+E738+E740+E742+E744</f>
        <v>0</v>
      </c>
      <c r="F729" s="538">
        <f t="shared" si="375"/>
        <v>0</v>
      </c>
      <c r="G729" s="538">
        <f t="shared" si="375"/>
        <v>0</v>
      </c>
      <c r="H729" s="1283">
        <f t="shared" si="375"/>
        <v>0</v>
      </c>
    </row>
    <row r="730" spans="2:8" ht="27" customHeight="1">
      <c r="B730" s="563">
        <v>6210</v>
      </c>
      <c r="C730" s="554" t="s">
        <v>1102</v>
      </c>
      <c r="D730" s="538">
        <f t="shared" ref="D730:H730" si="376">D731</f>
        <v>0</v>
      </c>
      <c r="E730" s="538">
        <f t="shared" si="376"/>
        <v>0</v>
      </c>
      <c r="F730" s="538">
        <f t="shared" si="376"/>
        <v>0</v>
      </c>
      <c r="G730" s="538">
        <f t="shared" si="376"/>
        <v>0</v>
      </c>
      <c r="H730" s="1283">
        <f t="shared" si="376"/>
        <v>0</v>
      </c>
    </row>
    <row r="731" spans="2:8" ht="27" customHeight="1">
      <c r="B731" s="564">
        <v>6211</v>
      </c>
      <c r="C731" s="559" t="s">
        <v>1102</v>
      </c>
      <c r="D731" s="543"/>
      <c r="E731" s="543"/>
      <c r="F731" s="543"/>
      <c r="G731" s="543"/>
      <c r="H731" s="1284"/>
    </row>
    <row r="732" spans="2:8" ht="27" customHeight="1">
      <c r="B732" s="563">
        <v>6220</v>
      </c>
      <c r="C732" s="554" t="s">
        <v>1103</v>
      </c>
      <c r="D732" s="538">
        <f t="shared" ref="D732:H732" si="377">D733</f>
        <v>0</v>
      </c>
      <c r="E732" s="538">
        <f t="shared" si="377"/>
        <v>0</v>
      </c>
      <c r="F732" s="538">
        <f t="shared" si="377"/>
        <v>0</v>
      </c>
      <c r="G732" s="538">
        <f t="shared" si="377"/>
        <v>0</v>
      </c>
      <c r="H732" s="1283">
        <f t="shared" si="377"/>
        <v>0</v>
      </c>
    </row>
    <row r="733" spans="2:8" ht="27" customHeight="1">
      <c r="B733" s="564">
        <v>6221</v>
      </c>
      <c r="C733" s="559" t="s">
        <v>1103</v>
      </c>
      <c r="D733" s="543"/>
      <c r="E733" s="543"/>
      <c r="F733" s="543"/>
      <c r="G733" s="543"/>
      <c r="H733" s="1284"/>
    </row>
    <row r="734" spans="2:8" ht="27" customHeight="1">
      <c r="B734" s="563">
        <v>6230</v>
      </c>
      <c r="C734" s="554" t="s">
        <v>1121</v>
      </c>
      <c r="D734" s="538">
        <f t="shared" ref="D734:H734" si="378">D735</f>
        <v>0</v>
      </c>
      <c r="E734" s="538">
        <f t="shared" si="378"/>
        <v>0</v>
      </c>
      <c r="F734" s="538">
        <f t="shared" si="378"/>
        <v>0</v>
      </c>
      <c r="G734" s="538">
        <f t="shared" si="378"/>
        <v>0</v>
      </c>
      <c r="H734" s="1283">
        <f t="shared" si="378"/>
        <v>0</v>
      </c>
    </row>
    <row r="735" spans="2:8" ht="27" customHeight="1">
      <c r="B735" s="564">
        <v>6231</v>
      </c>
      <c r="C735" s="559" t="s">
        <v>1121</v>
      </c>
      <c r="D735" s="543"/>
      <c r="E735" s="543"/>
      <c r="F735" s="543"/>
      <c r="G735" s="543"/>
      <c r="H735" s="1284"/>
    </row>
    <row r="736" spans="2:8" ht="27" customHeight="1">
      <c r="B736" s="563">
        <v>6240</v>
      </c>
      <c r="C736" s="554" t="s">
        <v>1115</v>
      </c>
      <c r="D736" s="538">
        <f t="shared" ref="D736:H736" si="379">D737</f>
        <v>0</v>
      </c>
      <c r="E736" s="538">
        <f t="shared" si="379"/>
        <v>0</v>
      </c>
      <c r="F736" s="538">
        <f t="shared" si="379"/>
        <v>0</v>
      </c>
      <c r="G736" s="538">
        <f t="shared" si="379"/>
        <v>0</v>
      </c>
      <c r="H736" s="1283">
        <f t="shared" si="379"/>
        <v>0</v>
      </c>
    </row>
    <row r="737" spans="2:8" ht="27" customHeight="1">
      <c r="B737" s="564">
        <v>6241</v>
      </c>
      <c r="C737" s="559" t="s">
        <v>1115</v>
      </c>
      <c r="D737" s="543"/>
      <c r="E737" s="543"/>
      <c r="F737" s="543"/>
      <c r="G737" s="543"/>
      <c r="H737" s="1284"/>
    </row>
    <row r="738" spans="2:8" ht="27" customHeight="1">
      <c r="B738" s="563">
        <v>6250</v>
      </c>
      <c r="C738" s="554" t="s">
        <v>1116</v>
      </c>
      <c r="D738" s="538">
        <f t="shared" ref="D738:H738" si="380">D739</f>
        <v>0</v>
      </c>
      <c r="E738" s="538">
        <f t="shared" si="380"/>
        <v>0</v>
      </c>
      <c r="F738" s="538">
        <f t="shared" si="380"/>
        <v>0</v>
      </c>
      <c r="G738" s="538">
        <f t="shared" si="380"/>
        <v>0</v>
      </c>
      <c r="H738" s="1283">
        <f t="shared" si="380"/>
        <v>0</v>
      </c>
    </row>
    <row r="739" spans="2:8" ht="27" customHeight="1">
      <c r="B739" s="564">
        <v>6251</v>
      </c>
      <c r="C739" s="559" t="s">
        <v>1116</v>
      </c>
      <c r="D739" s="543"/>
      <c r="E739" s="543"/>
      <c r="F739" s="543"/>
      <c r="G739" s="543"/>
      <c r="H739" s="1284"/>
    </row>
    <row r="740" spans="2:8" ht="27" customHeight="1">
      <c r="B740" s="563">
        <v>6260</v>
      </c>
      <c r="C740" s="554" t="s">
        <v>1122</v>
      </c>
      <c r="D740" s="538">
        <f t="shared" ref="D740:H740" si="381">D741</f>
        <v>0</v>
      </c>
      <c r="E740" s="538">
        <f t="shared" si="381"/>
        <v>0</v>
      </c>
      <c r="F740" s="538">
        <f t="shared" si="381"/>
        <v>0</v>
      </c>
      <c r="G740" s="538">
        <f t="shared" si="381"/>
        <v>0</v>
      </c>
      <c r="H740" s="1283">
        <f t="shared" si="381"/>
        <v>0</v>
      </c>
    </row>
    <row r="741" spans="2:8" ht="27" customHeight="1">
      <c r="B741" s="564">
        <v>6261</v>
      </c>
      <c r="C741" s="559" t="s">
        <v>1122</v>
      </c>
      <c r="D741" s="543"/>
      <c r="E741" s="543"/>
      <c r="F741" s="543"/>
      <c r="G741" s="543"/>
      <c r="H741" s="1284"/>
    </row>
    <row r="742" spans="2:8" ht="27" customHeight="1">
      <c r="B742" s="563">
        <v>6270</v>
      </c>
      <c r="C742" s="554" t="s">
        <v>1118</v>
      </c>
      <c r="D742" s="538">
        <f t="shared" ref="D742:H742" si="382">D743</f>
        <v>0</v>
      </c>
      <c r="E742" s="538">
        <f t="shared" si="382"/>
        <v>0</v>
      </c>
      <c r="F742" s="538">
        <f t="shared" si="382"/>
        <v>0</v>
      </c>
      <c r="G742" s="538">
        <f t="shared" si="382"/>
        <v>0</v>
      </c>
      <c r="H742" s="1283">
        <f t="shared" si="382"/>
        <v>0</v>
      </c>
    </row>
    <row r="743" spans="2:8" ht="27" customHeight="1">
      <c r="B743" s="564">
        <v>6271</v>
      </c>
      <c r="C743" s="559" t="s">
        <v>1118</v>
      </c>
      <c r="D743" s="543"/>
      <c r="E743" s="543"/>
      <c r="F743" s="543"/>
      <c r="G743" s="543"/>
      <c r="H743" s="1284"/>
    </row>
    <row r="744" spans="2:8" ht="27" customHeight="1">
      <c r="B744" s="563">
        <v>6290</v>
      </c>
      <c r="C744" s="554" t="s">
        <v>1119</v>
      </c>
      <c r="D744" s="538">
        <f t="shared" ref="D744:H744" si="383">D745</f>
        <v>0</v>
      </c>
      <c r="E744" s="538">
        <f t="shared" si="383"/>
        <v>0</v>
      </c>
      <c r="F744" s="538">
        <f t="shared" si="383"/>
        <v>0</v>
      </c>
      <c r="G744" s="538">
        <f t="shared" si="383"/>
        <v>0</v>
      </c>
      <c r="H744" s="1283">
        <f t="shared" si="383"/>
        <v>0</v>
      </c>
    </row>
    <row r="745" spans="2:8" ht="27" customHeight="1">
      <c r="B745" s="564">
        <v>6291</v>
      </c>
      <c r="C745" s="559" t="s">
        <v>1119</v>
      </c>
      <c r="D745" s="543"/>
      <c r="E745" s="543"/>
      <c r="F745" s="543"/>
      <c r="G745" s="543"/>
      <c r="H745" s="1284"/>
    </row>
    <row r="746" spans="2:8" ht="27" customHeight="1">
      <c r="B746" s="563">
        <v>6300</v>
      </c>
      <c r="C746" s="556" t="s">
        <v>1123</v>
      </c>
      <c r="D746" s="538">
        <f t="shared" ref="D746" si="384">D747+D749</f>
        <v>0</v>
      </c>
      <c r="E746" s="538">
        <f t="shared" ref="E746:H746" si="385">E747+E749</f>
        <v>0</v>
      </c>
      <c r="F746" s="538">
        <f t="shared" si="385"/>
        <v>0</v>
      </c>
      <c r="G746" s="538">
        <f t="shared" si="385"/>
        <v>0</v>
      </c>
      <c r="H746" s="1283">
        <f t="shared" si="385"/>
        <v>0</v>
      </c>
    </row>
    <row r="747" spans="2:8" ht="27" customHeight="1">
      <c r="B747" s="563">
        <v>6310</v>
      </c>
      <c r="C747" s="554" t="s">
        <v>1124</v>
      </c>
      <c r="D747" s="538">
        <f t="shared" ref="D747:H747" si="386">D748</f>
        <v>0</v>
      </c>
      <c r="E747" s="538">
        <f t="shared" si="386"/>
        <v>0</v>
      </c>
      <c r="F747" s="538">
        <f t="shared" si="386"/>
        <v>0</v>
      </c>
      <c r="G747" s="538">
        <f t="shared" si="386"/>
        <v>0</v>
      </c>
      <c r="H747" s="1283">
        <f t="shared" si="386"/>
        <v>0</v>
      </c>
    </row>
    <row r="748" spans="2:8" ht="27" customHeight="1">
      <c r="B748" s="564">
        <v>6311</v>
      </c>
      <c r="C748" s="559" t="s">
        <v>1124</v>
      </c>
      <c r="D748" s="543"/>
      <c r="E748" s="543"/>
      <c r="F748" s="543"/>
      <c r="G748" s="543"/>
      <c r="H748" s="1284"/>
    </row>
    <row r="749" spans="2:8" ht="27" customHeight="1">
      <c r="B749" s="563">
        <v>6320</v>
      </c>
      <c r="C749" s="554" t="s">
        <v>1125</v>
      </c>
      <c r="D749" s="538">
        <f t="shared" ref="D749:H749" si="387">D750</f>
        <v>0</v>
      </c>
      <c r="E749" s="538">
        <f t="shared" si="387"/>
        <v>0</v>
      </c>
      <c r="F749" s="538">
        <f t="shared" si="387"/>
        <v>0</v>
      </c>
      <c r="G749" s="538">
        <f t="shared" si="387"/>
        <v>0</v>
      </c>
      <c r="H749" s="1283">
        <f t="shared" si="387"/>
        <v>0</v>
      </c>
    </row>
    <row r="750" spans="2:8" ht="27" customHeight="1">
      <c r="B750" s="564">
        <v>6321</v>
      </c>
      <c r="C750" s="559" t="s">
        <v>1125</v>
      </c>
      <c r="D750" s="543"/>
      <c r="E750" s="543"/>
      <c r="F750" s="543"/>
      <c r="G750" s="543"/>
      <c r="H750" s="1284"/>
    </row>
    <row r="751" spans="2:8" ht="27" customHeight="1">
      <c r="B751" s="536" t="s">
        <v>2112</v>
      </c>
      <c r="C751" s="553"/>
      <c r="D751" s="538">
        <f t="shared" ref="D751" si="388">D681+D729+D746</f>
        <v>0</v>
      </c>
      <c r="E751" s="538">
        <f t="shared" ref="E751:H751" si="389">E681+E729+E746</f>
        <v>0</v>
      </c>
      <c r="F751" s="538">
        <f t="shared" si="389"/>
        <v>0</v>
      </c>
      <c r="G751" s="538">
        <f t="shared" si="389"/>
        <v>0</v>
      </c>
      <c r="H751" s="1283">
        <f t="shared" si="389"/>
        <v>0</v>
      </c>
    </row>
    <row r="752" spans="2:8" ht="27" customHeight="1">
      <c r="B752" s="563">
        <v>7000</v>
      </c>
      <c r="C752" s="548" t="s">
        <v>19</v>
      </c>
      <c r="D752" s="538">
        <f t="shared" ref="D752" si="390">D753+D762+D781+D796+D815+D834+D839</f>
        <v>0</v>
      </c>
      <c r="E752" s="538">
        <f t="shared" ref="E752:H752" si="391">E753+E762+E781+E796+E815+E834+E839</f>
        <v>0</v>
      </c>
      <c r="F752" s="538">
        <f t="shared" si="391"/>
        <v>0</v>
      </c>
      <c r="G752" s="538">
        <f t="shared" si="391"/>
        <v>0</v>
      </c>
      <c r="H752" s="1283">
        <f t="shared" si="391"/>
        <v>0</v>
      </c>
    </row>
    <row r="753" spans="2:8" ht="27" customHeight="1">
      <c r="B753" s="563">
        <v>7100</v>
      </c>
      <c r="C753" s="556" t="s">
        <v>1126</v>
      </c>
      <c r="D753" s="538">
        <f t="shared" ref="D753" si="392">D754+D757</f>
        <v>0</v>
      </c>
      <c r="E753" s="538">
        <f t="shared" ref="E753:H753" si="393">E754+E757</f>
        <v>0</v>
      </c>
      <c r="F753" s="538">
        <f t="shared" si="393"/>
        <v>0</v>
      </c>
      <c r="G753" s="538">
        <f t="shared" si="393"/>
        <v>0</v>
      </c>
      <c r="H753" s="1283">
        <f t="shared" si="393"/>
        <v>0</v>
      </c>
    </row>
    <row r="754" spans="2:8" ht="27" customHeight="1">
      <c r="B754" s="563">
        <v>7110</v>
      </c>
      <c r="C754" s="554" t="s">
        <v>1127</v>
      </c>
      <c r="D754" s="538">
        <f t="shared" ref="D754" si="394">D756+D755</f>
        <v>0</v>
      </c>
      <c r="E754" s="538">
        <f t="shared" ref="E754:H754" si="395">E756+E755</f>
        <v>0</v>
      </c>
      <c r="F754" s="538">
        <f t="shared" si="395"/>
        <v>0</v>
      </c>
      <c r="G754" s="538">
        <f t="shared" si="395"/>
        <v>0</v>
      </c>
      <c r="H754" s="1283">
        <f t="shared" si="395"/>
        <v>0</v>
      </c>
    </row>
    <row r="755" spans="2:8" ht="27" customHeight="1">
      <c r="B755" s="564">
        <v>7111</v>
      </c>
      <c r="C755" s="559" t="s">
        <v>1128</v>
      </c>
      <c r="D755" s="543"/>
      <c r="E755" s="543"/>
      <c r="F755" s="543"/>
      <c r="G755" s="543"/>
      <c r="H755" s="1284"/>
    </row>
    <row r="756" spans="2:8" ht="27" customHeight="1">
      <c r="B756" s="564">
        <v>7112</v>
      </c>
      <c r="C756" s="559" t="s">
        <v>1129</v>
      </c>
      <c r="D756" s="543"/>
      <c r="E756" s="543"/>
      <c r="F756" s="543"/>
      <c r="G756" s="543"/>
      <c r="H756" s="1284"/>
    </row>
    <row r="757" spans="2:8" ht="27" customHeight="1">
      <c r="B757" s="563">
        <v>7120</v>
      </c>
      <c r="C757" s="554" t="s">
        <v>1130</v>
      </c>
      <c r="D757" s="538">
        <f t="shared" ref="D757" si="396">D758+D759+D760+D761</f>
        <v>0</v>
      </c>
      <c r="E757" s="538">
        <f t="shared" ref="E757:H757" si="397">E758+E759+E760+E761</f>
        <v>0</v>
      </c>
      <c r="F757" s="538">
        <f t="shared" si="397"/>
        <v>0</v>
      </c>
      <c r="G757" s="538">
        <f t="shared" si="397"/>
        <v>0</v>
      </c>
      <c r="H757" s="1283">
        <f t="shared" si="397"/>
        <v>0</v>
      </c>
    </row>
    <row r="758" spans="2:8" ht="27" customHeight="1">
      <c r="B758" s="564">
        <v>7121</v>
      </c>
      <c r="C758" s="559" t="s">
        <v>1131</v>
      </c>
      <c r="D758" s="543"/>
      <c r="E758" s="543"/>
      <c r="F758" s="543"/>
      <c r="G758" s="543"/>
      <c r="H758" s="1284"/>
    </row>
    <row r="759" spans="2:8" ht="27" customHeight="1">
      <c r="B759" s="564">
        <v>7122</v>
      </c>
      <c r="C759" s="559" t="s">
        <v>1132</v>
      </c>
      <c r="D759" s="543"/>
      <c r="E759" s="543"/>
      <c r="F759" s="543"/>
      <c r="G759" s="543"/>
      <c r="H759" s="1284"/>
    </row>
    <row r="760" spans="2:8" ht="27" customHeight="1">
      <c r="B760" s="564">
        <v>7123</v>
      </c>
      <c r="C760" s="559" t="s">
        <v>1133</v>
      </c>
      <c r="D760" s="543"/>
      <c r="E760" s="543"/>
      <c r="F760" s="543"/>
      <c r="G760" s="543"/>
      <c r="H760" s="1284"/>
    </row>
    <row r="761" spans="2:8" ht="27" customHeight="1">
      <c r="B761" s="564">
        <v>7124</v>
      </c>
      <c r="C761" s="559" t="s">
        <v>1134</v>
      </c>
      <c r="D761" s="543"/>
      <c r="E761" s="543"/>
      <c r="F761" s="543"/>
      <c r="G761" s="543"/>
      <c r="H761" s="1284"/>
    </row>
    <row r="762" spans="2:8" ht="27" customHeight="1">
      <c r="B762" s="563">
        <v>7200</v>
      </c>
      <c r="C762" s="548" t="s">
        <v>1135</v>
      </c>
      <c r="D762" s="538">
        <f t="shared" ref="D762" si="398">D763+D765+D767+D769+D771+D773+D775+D777+D779</f>
        <v>0</v>
      </c>
      <c r="E762" s="538">
        <f t="shared" ref="E762:H762" si="399">E763+E765+E767+E769+E771+E773+E775+E777+E779</f>
        <v>0</v>
      </c>
      <c r="F762" s="538">
        <f t="shared" si="399"/>
        <v>0</v>
      </c>
      <c r="G762" s="538">
        <f t="shared" si="399"/>
        <v>0</v>
      </c>
      <c r="H762" s="1283">
        <f t="shared" si="399"/>
        <v>0</v>
      </c>
    </row>
    <row r="763" spans="2:8" ht="27" customHeight="1">
      <c r="B763" s="563">
        <v>7210</v>
      </c>
      <c r="C763" s="554" t="s">
        <v>1136</v>
      </c>
      <c r="D763" s="538">
        <f t="shared" ref="D763:H763" si="400">D764</f>
        <v>0</v>
      </c>
      <c r="E763" s="538">
        <f t="shared" si="400"/>
        <v>0</v>
      </c>
      <c r="F763" s="538">
        <f t="shared" si="400"/>
        <v>0</v>
      </c>
      <c r="G763" s="538">
        <f t="shared" si="400"/>
        <v>0</v>
      </c>
      <c r="H763" s="1283">
        <f t="shared" si="400"/>
        <v>0</v>
      </c>
    </row>
    <row r="764" spans="2:8" ht="27" customHeight="1">
      <c r="B764" s="564">
        <v>7211</v>
      </c>
      <c r="C764" s="559" t="s">
        <v>1136</v>
      </c>
      <c r="D764" s="543"/>
      <c r="E764" s="543"/>
      <c r="F764" s="543"/>
      <c r="G764" s="543"/>
      <c r="H764" s="1284"/>
    </row>
    <row r="765" spans="2:8" ht="27" customHeight="1">
      <c r="B765" s="563">
        <v>7220</v>
      </c>
      <c r="C765" s="554" t="s">
        <v>1137</v>
      </c>
      <c r="D765" s="538">
        <f t="shared" ref="D765:H765" si="401">D766</f>
        <v>0</v>
      </c>
      <c r="E765" s="538">
        <f t="shared" si="401"/>
        <v>0</v>
      </c>
      <c r="F765" s="538">
        <f t="shared" si="401"/>
        <v>0</v>
      </c>
      <c r="G765" s="538">
        <f t="shared" si="401"/>
        <v>0</v>
      </c>
      <c r="H765" s="1283">
        <f t="shared" si="401"/>
        <v>0</v>
      </c>
    </row>
    <row r="766" spans="2:8" ht="27" customHeight="1">
      <c r="B766" s="564">
        <v>7221</v>
      </c>
      <c r="C766" s="559" t="s">
        <v>1137</v>
      </c>
      <c r="D766" s="543"/>
      <c r="E766" s="543"/>
      <c r="F766" s="543"/>
      <c r="G766" s="543"/>
      <c r="H766" s="1284"/>
    </row>
    <row r="767" spans="2:8" ht="27" customHeight="1">
      <c r="B767" s="563">
        <v>7230</v>
      </c>
      <c r="C767" s="554" t="s">
        <v>1138</v>
      </c>
      <c r="D767" s="538">
        <f t="shared" ref="D767:H767" si="402">D768</f>
        <v>0</v>
      </c>
      <c r="E767" s="538">
        <f t="shared" si="402"/>
        <v>0</v>
      </c>
      <c r="F767" s="538">
        <f t="shared" si="402"/>
        <v>0</v>
      </c>
      <c r="G767" s="538">
        <f t="shared" si="402"/>
        <v>0</v>
      </c>
      <c r="H767" s="1283">
        <f t="shared" si="402"/>
        <v>0</v>
      </c>
    </row>
    <row r="768" spans="2:8" ht="27" customHeight="1">
      <c r="B768" s="564">
        <v>7231</v>
      </c>
      <c r="C768" s="559" t="s">
        <v>1138</v>
      </c>
      <c r="D768" s="543"/>
      <c r="E768" s="543"/>
      <c r="F768" s="543"/>
      <c r="G768" s="543"/>
      <c r="H768" s="1284"/>
    </row>
    <row r="769" spans="2:8" ht="27" customHeight="1">
      <c r="B769" s="563">
        <v>7240</v>
      </c>
      <c r="C769" s="554" t="s">
        <v>1139</v>
      </c>
      <c r="D769" s="538">
        <f t="shared" ref="D769:H769" si="403">D770</f>
        <v>0</v>
      </c>
      <c r="E769" s="538">
        <f t="shared" si="403"/>
        <v>0</v>
      </c>
      <c r="F769" s="538">
        <f t="shared" si="403"/>
        <v>0</v>
      </c>
      <c r="G769" s="538">
        <f t="shared" si="403"/>
        <v>0</v>
      </c>
      <c r="H769" s="1283">
        <f t="shared" si="403"/>
        <v>0</v>
      </c>
    </row>
    <row r="770" spans="2:8" ht="27" customHeight="1">
      <c r="B770" s="564">
        <v>7241</v>
      </c>
      <c r="C770" s="559" t="s">
        <v>1139</v>
      </c>
      <c r="D770" s="543"/>
      <c r="E770" s="543"/>
      <c r="F770" s="543"/>
      <c r="G770" s="543"/>
      <c r="H770" s="1284"/>
    </row>
    <row r="771" spans="2:8" ht="27" customHeight="1">
      <c r="B771" s="563">
        <v>7250</v>
      </c>
      <c r="C771" s="554" t="s">
        <v>1140</v>
      </c>
      <c r="D771" s="538">
        <f t="shared" ref="D771:H771" si="404">D772</f>
        <v>0</v>
      </c>
      <c r="E771" s="538">
        <f t="shared" si="404"/>
        <v>0</v>
      </c>
      <c r="F771" s="538">
        <f t="shared" si="404"/>
        <v>0</v>
      </c>
      <c r="G771" s="538">
        <f t="shared" si="404"/>
        <v>0</v>
      </c>
      <c r="H771" s="1283">
        <f t="shared" si="404"/>
        <v>0</v>
      </c>
    </row>
    <row r="772" spans="2:8" ht="27" customHeight="1">
      <c r="B772" s="564">
        <v>7251</v>
      </c>
      <c r="C772" s="559" t="s">
        <v>1140</v>
      </c>
      <c r="D772" s="543"/>
      <c r="E772" s="543"/>
      <c r="F772" s="543"/>
      <c r="G772" s="543"/>
      <c r="H772" s="1284"/>
    </row>
    <row r="773" spans="2:8" ht="27" customHeight="1">
      <c r="B773" s="563">
        <v>7260</v>
      </c>
      <c r="C773" s="554" t="s">
        <v>1141</v>
      </c>
      <c r="D773" s="538">
        <f t="shared" ref="D773:H773" si="405">D774</f>
        <v>0</v>
      </c>
      <c r="E773" s="538">
        <f t="shared" si="405"/>
        <v>0</v>
      </c>
      <c r="F773" s="538">
        <f t="shared" si="405"/>
        <v>0</v>
      </c>
      <c r="G773" s="538">
        <f t="shared" si="405"/>
        <v>0</v>
      </c>
      <c r="H773" s="1283">
        <f t="shared" si="405"/>
        <v>0</v>
      </c>
    </row>
    <row r="774" spans="2:8" ht="27" customHeight="1">
      <c r="B774" s="564">
        <v>7261</v>
      </c>
      <c r="C774" s="559" t="s">
        <v>1142</v>
      </c>
      <c r="D774" s="543"/>
      <c r="E774" s="543"/>
      <c r="F774" s="543"/>
      <c r="G774" s="543"/>
      <c r="H774" s="1284"/>
    </row>
    <row r="775" spans="2:8" ht="27" customHeight="1">
      <c r="B775" s="563">
        <v>7270</v>
      </c>
      <c r="C775" s="554" t="s">
        <v>1143</v>
      </c>
      <c r="D775" s="538">
        <f t="shared" ref="D775:H775" si="406">D776</f>
        <v>0</v>
      </c>
      <c r="E775" s="538">
        <f t="shared" si="406"/>
        <v>0</v>
      </c>
      <c r="F775" s="538">
        <f t="shared" si="406"/>
        <v>0</v>
      </c>
      <c r="G775" s="538">
        <f t="shared" si="406"/>
        <v>0</v>
      </c>
      <c r="H775" s="1283">
        <f t="shared" si="406"/>
        <v>0</v>
      </c>
    </row>
    <row r="776" spans="2:8" ht="27" customHeight="1">
      <c r="B776" s="564">
        <v>7271</v>
      </c>
      <c r="C776" s="559" t="s">
        <v>1144</v>
      </c>
      <c r="D776" s="543"/>
      <c r="E776" s="543"/>
      <c r="F776" s="543"/>
      <c r="G776" s="543"/>
      <c r="H776" s="1284"/>
    </row>
    <row r="777" spans="2:8" ht="27" customHeight="1">
      <c r="B777" s="563">
        <v>7280</v>
      </c>
      <c r="C777" s="554" t="s">
        <v>1145</v>
      </c>
      <c r="D777" s="538">
        <f t="shared" ref="D777:H777" si="407">D778</f>
        <v>0</v>
      </c>
      <c r="E777" s="538">
        <f t="shared" si="407"/>
        <v>0</v>
      </c>
      <c r="F777" s="538">
        <f t="shared" si="407"/>
        <v>0</v>
      </c>
      <c r="G777" s="538">
        <f t="shared" si="407"/>
        <v>0</v>
      </c>
      <c r="H777" s="1283">
        <f t="shared" si="407"/>
        <v>0</v>
      </c>
    </row>
    <row r="778" spans="2:8" ht="27" customHeight="1">
      <c r="B778" s="564">
        <v>7281</v>
      </c>
      <c r="C778" s="559" t="s">
        <v>1146</v>
      </c>
      <c r="D778" s="543"/>
      <c r="E778" s="543"/>
      <c r="F778" s="543"/>
      <c r="G778" s="543"/>
      <c r="H778" s="1284"/>
    </row>
    <row r="779" spans="2:8" ht="27" customHeight="1">
      <c r="B779" s="563">
        <v>7290</v>
      </c>
      <c r="C779" s="554" t="s">
        <v>1147</v>
      </c>
      <c r="D779" s="538">
        <f t="shared" ref="D779:H779" si="408">D780</f>
        <v>0</v>
      </c>
      <c r="E779" s="538">
        <f t="shared" si="408"/>
        <v>0</v>
      </c>
      <c r="F779" s="538">
        <f t="shared" si="408"/>
        <v>0</v>
      </c>
      <c r="G779" s="538">
        <f t="shared" si="408"/>
        <v>0</v>
      </c>
      <c r="H779" s="1283">
        <f t="shared" si="408"/>
        <v>0</v>
      </c>
    </row>
    <row r="780" spans="2:8" ht="27" customHeight="1">
      <c r="B780" s="564">
        <v>7291</v>
      </c>
      <c r="C780" s="559" t="s">
        <v>1148</v>
      </c>
      <c r="D780" s="543"/>
      <c r="E780" s="543"/>
      <c r="F780" s="543"/>
      <c r="G780" s="543"/>
      <c r="H780" s="1284"/>
    </row>
    <row r="781" spans="2:8" ht="27" customHeight="1">
      <c r="B781" s="563">
        <v>7300</v>
      </c>
      <c r="C781" s="548" t="s">
        <v>1149</v>
      </c>
      <c r="D781" s="538">
        <f t="shared" ref="D781" si="409">D782+D784+D786+D788+D790+D792</f>
        <v>0</v>
      </c>
      <c r="E781" s="538">
        <f t="shared" ref="E781:H781" si="410">E782+E784+E786+E788+E790+E792</f>
        <v>0</v>
      </c>
      <c r="F781" s="538">
        <f t="shared" si="410"/>
        <v>0</v>
      </c>
      <c r="G781" s="538">
        <f t="shared" si="410"/>
        <v>0</v>
      </c>
      <c r="H781" s="1283">
        <f t="shared" si="410"/>
        <v>0</v>
      </c>
    </row>
    <row r="782" spans="2:8" ht="27" customHeight="1">
      <c r="B782" s="563">
        <v>7310</v>
      </c>
      <c r="C782" s="554" t="s">
        <v>1150</v>
      </c>
      <c r="D782" s="538">
        <f t="shared" ref="D782:H782" si="411">D783</f>
        <v>0</v>
      </c>
      <c r="E782" s="538">
        <f t="shared" si="411"/>
        <v>0</v>
      </c>
      <c r="F782" s="538">
        <f t="shared" si="411"/>
        <v>0</v>
      </c>
      <c r="G782" s="538">
        <f t="shared" si="411"/>
        <v>0</v>
      </c>
      <c r="H782" s="1283">
        <f t="shared" si="411"/>
        <v>0</v>
      </c>
    </row>
    <row r="783" spans="2:8" ht="27" customHeight="1">
      <c r="B783" s="564">
        <v>7311</v>
      </c>
      <c r="C783" s="559" t="s">
        <v>1151</v>
      </c>
      <c r="D783" s="543"/>
      <c r="E783" s="543"/>
      <c r="F783" s="543"/>
      <c r="G783" s="543"/>
      <c r="H783" s="1284"/>
    </row>
    <row r="784" spans="2:8" ht="27" customHeight="1">
      <c r="B784" s="563">
        <v>7320</v>
      </c>
      <c r="C784" s="554" t="s">
        <v>1152</v>
      </c>
      <c r="D784" s="538">
        <f t="shared" ref="D784:H784" si="412">D785</f>
        <v>0</v>
      </c>
      <c r="E784" s="538">
        <f t="shared" si="412"/>
        <v>0</v>
      </c>
      <c r="F784" s="538">
        <f t="shared" si="412"/>
        <v>0</v>
      </c>
      <c r="G784" s="538">
        <f t="shared" si="412"/>
        <v>0</v>
      </c>
      <c r="H784" s="1283">
        <f t="shared" si="412"/>
        <v>0</v>
      </c>
    </row>
    <row r="785" spans="2:8" ht="27" customHeight="1">
      <c r="B785" s="564">
        <v>7321</v>
      </c>
      <c r="C785" s="559" t="s">
        <v>1152</v>
      </c>
      <c r="D785" s="543"/>
      <c r="E785" s="543"/>
      <c r="F785" s="543"/>
      <c r="G785" s="543"/>
      <c r="H785" s="1284"/>
    </row>
    <row r="786" spans="2:8" ht="27" customHeight="1">
      <c r="B786" s="563">
        <v>7330</v>
      </c>
      <c r="C786" s="554" t="s">
        <v>1153</v>
      </c>
      <c r="D786" s="538">
        <f t="shared" ref="D786:H786" si="413">D787</f>
        <v>0</v>
      </c>
      <c r="E786" s="538">
        <f t="shared" si="413"/>
        <v>0</v>
      </c>
      <c r="F786" s="538">
        <f t="shared" si="413"/>
        <v>0</v>
      </c>
      <c r="G786" s="538">
        <f t="shared" si="413"/>
        <v>0</v>
      </c>
      <c r="H786" s="1283">
        <f t="shared" si="413"/>
        <v>0</v>
      </c>
    </row>
    <row r="787" spans="2:8" ht="27" customHeight="1">
      <c r="B787" s="564">
        <v>7331</v>
      </c>
      <c r="C787" s="559" t="s">
        <v>1153</v>
      </c>
      <c r="D787" s="543"/>
      <c r="E787" s="543"/>
      <c r="F787" s="543"/>
      <c r="G787" s="543"/>
      <c r="H787" s="1284"/>
    </row>
    <row r="788" spans="2:8" ht="27" customHeight="1">
      <c r="B788" s="563">
        <v>7340</v>
      </c>
      <c r="C788" s="554" t="s">
        <v>1154</v>
      </c>
      <c r="D788" s="538">
        <f t="shared" ref="D788:H788" si="414">D789</f>
        <v>0</v>
      </c>
      <c r="E788" s="538">
        <f t="shared" si="414"/>
        <v>0</v>
      </c>
      <c r="F788" s="538">
        <f t="shared" si="414"/>
        <v>0</v>
      </c>
      <c r="G788" s="538">
        <f t="shared" si="414"/>
        <v>0</v>
      </c>
      <c r="H788" s="1283">
        <f t="shared" si="414"/>
        <v>0</v>
      </c>
    </row>
    <row r="789" spans="2:8" ht="27" customHeight="1">
      <c r="B789" s="564">
        <v>7341</v>
      </c>
      <c r="C789" s="559" t="s">
        <v>1154</v>
      </c>
      <c r="D789" s="543"/>
      <c r="E789" s="543"/>
      <c r="F789" s="543"/>
      <c r="G789" s="543"/>
      <c r="H789" s="1284"/>
    </row>
    <row r="790" spans="2:8" ht="27" customHeight="1">
      <c r="B790" s="563">
        <v>7350</v>
      </c>
      <c r="C790" s="554" t="s">
        <v>1155</v>
      </c>
      <c r="D790" s="538">
        <f>D791</f>
        <v>0</v>
      </c>
      <c r="E790" s="538">
        <f t="shared" ref="E790:H790" si="415">E791</f>
        <v>0</v>
      </c>
      <c r="F790" s="538">
        <f t="shared" si="415"/>
        <v>0</v>
      </c>
      <c r="G790" s="538">
        <f t="shared" si="415"/>
        <v>0</v>
      </c>
      <c r="H790" s="1283">
        <f t="shared" si="415"/>
        <v>0</v>
      </c>
    </row>
    <row r="791" spans="2:8" ht="27" customHeight="1">
      <c r="B791" s="564">
        <v>7351</v>
      </c>
      <c r="C791" s="559" t="s">
        <v>1156</v>
      </c>
      <c r="D791" s="543"/>
      <c r="E791" s="543"/>
      <c r="F791" s="543"/>
      <c r="G791" s="543"/>
      <c r="H791" s="1284"/>
    </row>
    <row r="792" spans="2:8" ht="27" customHeight="1">
      <c r="B792" s="563">
        <v>7390</v>
      </c>
      <c r="C792" s="554" t="s">
        <v>1157</v>
      </c>
      <c r="D792" s="538">
        <f t="shared" ref="D792" si="416">D793+D794+D795</f>
        <v>0</v>
      </c>
      <c r="E792" s="538">
        <f t="shared" ref="E792:H792" si="417">E793+E794+E795</f>
        <v>0</v>
      </c>
      <c r="F792" s="538">
        <f t="shared" si="417"/>
        <v>0</v>
      </c>
      <c r="G792" s="538">
        <f t="shared" si="417"/>
        <v>0</v>
      </c>
      <c r="H792" s="1283">
        <f t="shared" si="417"/>
        <v>0</v>
      </c>
    </row>
    <row r="793" spans="2:8" ht="27" customHeight="1">
      <c r="B793" s="564">
        <v>7391</v>
      </c>
      <c r="C793" s="559" t="s">
        <v>1158</v>
      </c>
      <c r="D793" s="543"/>
      <c r="E793" s="543"/>
      <c r="F793" s="543"/>
      <c r="G793" s="543"/>
      <c r="H793" s="1284"/>
    </row>
    <row r="794" spans="2:8" ht="27" customHeight="1">
      <c r="B794" s="564">
        <v>7392</v>
      </c>
      <c r="C794" s="559" t="s">
        <v>1159</v>
      </c>
      <c r="D794" s="543"/>
      <c r="E794" s="543"/>
      <c r="F794" s="543"/>
      <c r="G794" s="543"/>
      <c r="H794" s="1284"/>
    </row>
    <row r="795" spans="2:8" ht="27" customHeight="1">
      <c r="B795" s="564">
        <v>7393</v>
      </c>
      <c r="C795" s="559" t="s">
        <v>1160</v>
      </c>
      <c r="D795" s="543"/>
      <c r="E795" s="543"/>
      <c r="F795" s="543"/>
      <c r="G795" s="543"/>
      <c r="H795" s="1284"/>
    </row>
    <row r="796" spans="2:8" ht="27" customHeight="1">
      <c r="B796" s="563">
        <v>7400</v>
      </c>
      <c r="C796" s="566" t="s">
        <v>1161</v>
      </c>
      <c r="D796" s="538">
        <f t="shared" ref="D796" si="418">D797+D799+D801+D803+D805+D807+D809+D811+D813</f>
        <v>0</v>
      </c>
      <c r="E796" s="538">
        <f t="shared" ref="E796:H796" si="419">E797+E799+E801+E803+E805+E807+E809+E811+E813</f>
        <v>0</v>
      </c>
      <c r="F796" s="538">
        <f t="shared" si="419"/>
        <v>0</v>
      </c>
      <c r="G796" s="538">
        <f t="shared" si="419"/>
        <v>0</v>
      </c>
      <c r="H796" s="1283">
        <f t="shared" si="419"/>
        <v>0</v>
      </c>
    </row>
    <row r="797" spans="2:8" ht="27" customHeight="1">
      <c r="B797" s="563">
        <v>7410</v>
      </c>
      <c r="C797" s="554" t="s">
        <v>1162</v>
      </c>
      <c r="D797" s="538">
        <f t="shared" ref="D797:H797" si="420">D798</f>
        <v>0</v>
      </c>
      <c r="E797" s="538">
        <f t="shared" si="420"/>
        <v>0</v>
      </c>
      <c r="F797" s="538">
        <f t="shared" si="420"/>
        <v>0</v>
      </c>
      <c r="G797" s="538">
        <f t="shared" si="420"/>
        <v>0</v>
      </c>
      <c r="H797" s="1283">
        <f t="shared" si="420"/>
        <v>0</v>
      </c>
    </row>
    <row r="798" spans="2:8" ht="27" customHeight="1">
      <c r="B798" s="564">
        <v>7411</v>
      </c>
      <c r="C798" s="559" t="s">
        <v>1162</v>
      </c>
      <c r="D798" s="543"/>
      <c r="E798" s="543"/>
      <c r="F798" s="543"/>
      <c r="G798" s="543"/>
      <c r="H798" s="1284"/>
    </row>
    <row r="799" spans="2:8" ht="27" customHeight="1">
      <c r="B799" s="563">
        <v>7420</v>
      </c>
      <c r="C799" s="554" t="s">
        <v>1163</v>
      </c>
      <c r="D799" s="538">
        <f t="shared" ref="D799:H799" si="421">D800</f>
        <v>0</v>
      </c>
      <c r="E799" s="538">
        <f t="shared" si="421"/>
        <v>0</v>
      </c>
      <c r="F799" s="538">
        <f t="shared" si="421"/>
        <v>0</v>
      </c>
      <c r="G799" s="538">
        <f t="shared" si="421"/>
        <v>0</v>
      </c>
      <c r="H799" s="1283">
        <f t="shared" si="421"/>
        <v>0</v>
      </c>
    </row>
    <row r="800" spans="2:8" ht="27" customHeight="1">
      <c r="B800" s="564">
        <v>7421</v>
      </c>
      <c r="C800" s="559" t="s">
        <v>1163</v>
      </c>
      <c r="D800" s="543"/>
      <c r="E800" s="543"/>
      <c r="F800" s="543"/>
      <c r="G800" s="543"/>
      <c r="H800" s="1284"/>
    </row>
    <row r="801" spans="2:8" ht="27" customHeight="1">
      <c r="B801" s="563">
        <v>7430</v>
      </c>
      <c r="C801" s="554" t="s">
        <v>1164</v>
      </c>
      <c r="D801" s="538">
        <f t="shared" ref="D801:H801" si="422">D802</f>
        <v>0</v>
      </c>
      <c r="E801" s="538">
        <f t="shared" si="422"/>
        <v>0</v>
      </c>
      <c r="F801" s="538">
        <f t="shared" si="422"/>
        <v>0</v>
      </c>
      <c r="G801" s="538">
        <f t="shared" si="422"/>
        <v>0</v>
      </c>
      <c r="H801" s="1283">
        <f t="shared" si="422"/>
        <v>0</v>
      </c>
    </row>
    <row r="802" spans="2:8" ht="27" customHeight="1">
      <c r="B802" s="564">
        <v>7431</v>
      </c>
      <c r="C802" s="559" t="s">
        <v>1164</v>
      </c>
      <c r="D802" s="543"/>
      <c r="E802" s="543"/>
      <c r="F802" s="543"/>
      <c r="G802" s="543"/>
      <c r="H802" s="1284"/>
    </row>
    <row r="803" spans="2:8" ht="27" customHeight="1">
      <c r="B803" s="563">
        <v>7440</v>
      </c>
      <c r="C803" s="554" t="s">
        <v>1165</v>
      </c>
      <c r="D803" s="538">
        <f t="shared" ref="D803:H803" si="423">D804</f>
        <v>0</v>
      </c>
      <c r="E803" s="538">
        <f t="shared" si="423"/>
        <v>0</v>
      </c>
      <c r="F803" s="538">
        <f t="shared" si="423"/>
        <v>0</v>
      </c>
      <c r="G803" s="538">
        <f t="shared" si="423"/>
        <v>0</v>
      </c>
      <c r="H803" s="1283">
        <f t="shared" si="423"/>
        <v>0</v>
      </c>
    </row>
    <row r="804" spans="2:8" ht="27" customHeight="1">
      <c r="B804" s="564">
        <v>7441</v>
      </c>
      <c r="C804" s="559" t="s">
        <v>1165</v>
      </c>
      <c r="D804" s="543"/>
      <c r="E804" s="543"/>
      <c r="F804" s="543"/>
      <c r="G804" s="543"/>
      <c r="H804" s="1284"/>
    </row>
    <row r="805" spans="2:8" ht="27" customHeight="1">
      <c r="B805" s="563">
        <v>7450</v>
      </c>
      <c r="C805" s="554" t="s">
        <v>1166</v>
      </c>
      <c r="D805" s="538">
        <f t="shared" ref="D805:H805" si="424">D806</f>
        <v>0</v>
      </c>
      <c r="E805" s="538">
        <f t="shared" si="424"/>
        <v>0</v>
      </c>
      <c r="F805" s="538">
        <f t="shared" si="424"/>
        <v>0</v>
      </c>
      <c r="G805" s="538">
        <f t="shared" si="424"/>
        <v>0</v>
      </c>
      <c r="H805" s="1283">
        <f t="shared" si="424"/>
        <v>0</v>
      </c>
    </row>
    <row r="806" spans="2:8" ht="27" customHeight="1">
      <c r="B806" s="564">
        <v>7451</v>
      </c>
      <c r="C806" s="559" t="s">
        <v>1166</v>
      </c>
      <c r="D806" s="543"/>
      <c r="E806" s="543"/>
      <c r="F806" s="543"/>
      <c r="G806" s="543"/>
      <c r="H806" s="1284"/>
    </row>
    <row r="807" spans="2:8" ht="27" customHeight="1">
      <c r="B807" s="563">
        <v>7460</v>
      </c>
      <c r="C807" s="554" t="s">
        <v>1167</v>
      </c>
      <c r="D807" s="538">
        <f t="shared" ref="D807:H807" si="425">D808</f>
        <v>0</v>
      </c>
      <c r="E807" s="538">
        <f t="shared" si="425"/>
        <v>0</v>
      </c>
      <c r="F807" s="538">
        <f t="shared" si="425"/>
        <v>0</v>
      </c>
      <c r="G807" s="538">
        <f t="shared" si="425"/>
        <v>0</v>
      </c>
      <c r="H807" s="1283">
        <f t="shared" si="425"/>
        <v>0</v>
      </c>
    </row>
    <row r="808" spans="2:8" ht="27" customHeight="1">
      <c r="B808" s="564">
        <v>7461</v>
      </c>
      <c r="C808" s="559" t="s">
        <v>1167</v>
      </c>
      <c r="D808" s="543"/>
      <c r="E808" s="543"/>
      <c r="F808" s="543"/>
      <c r="G808" s="543"/>
      <c r="H808" s="1284"/>
    </row>
    <row r="809" spans="2:8" ht="27" customHeight="1">
      <c r="B809" s="563">
        <v>7470</v>
      </c>
      <c r="C809" s="554" t="s">
        <v>1168</v>
      </c>
      <c r="D809" s="538">
        <f t="shared" ref="D809:H809" si="426">D810</f>
        <v>0</v>
      </c>
      <c r="E809" s="538">
        <f t="shared" si="426"/>
        <v>0</v>
      </c>
      <c r="F809" s="538">
        <f t="shared" si="426"/>
        <v>0</v>
      </c>
      <c r="G809" s="538">
        <f t="shared" si="426"/>
        <v>0</v>
      </c>
      <c r="H809" s="1283">
        <f t="shared" si="426"/>
        <v>0</v>
      </c>
    </row>
    <row r="810" spans="2:8" ht="27" customHeight="1">
      <c r="B810" s="564">
        <v>7471</v>
      </c>
      <c r="C810" s="559" t="s">
        <v>1168</v>
      </c>
      <c r="D810" s="543"/>
      <c r="E810" s="543"/>
      <c r="F810" s="543"/>
      <c r="G810" s="543"/>
      <c r="H810" s="1284"/>
    </row>
    <row r="811" spans="2:8" ht="27" customHeight="1">
      <c r="B811" s="563">
        <v>7480</v>
      </c>
      <c r="C811" s="554" t="s">
        <v>1169</v>
      </c>
      <c r="D811" s="538">
        <f t="shared" ref="D811:H811" si="427">D812</f>
        <v>0</v>
      </c>
      <c r="E811" s="538">
        <f t="shared" si="427"/>
        <v>0</v>
      </c>
      <c r="F811" s="538">
        <f t="shared" si="427"/>
        <v>0</v>
      </c>
      <c r="G811" s="538">
        <f t="shared" si="427"/>
        <v>0</v>
      </c>
      <c r="H811" s="1283">
        <f t="shared" si="427"/>
        <v>0</v>
      </c>
    </row>
    <row r="812" spans="2:8" ht="27" customHeight="1">
      <c r="B812" s="564">
        <v>7481</v>
      </c>
      <c r="C812" s="559" t="s">
        <v>1169</v>
      </c>
      <c r="D812" s="543"/>
      <c r="E812" s="543"/>
      <c r="F812" s="543"/>
      <c r="G812" s="543"/>
      <c r="H812" s="1284"/>
    </row>
    <row r="813" spans="2:8" ht="27" customHeight="1">
      <c r="B813" s="563">
        <v>7490</v>
      </c>
      <c r="C813" s="554" t="s">
        <v>1170</v>
      </c>
      <c r="D813" s="538">
        <f t="shared" ref="D813:H813" si="428">D814</f>
        <v>0</v>
      </c>
      <c r="E813" s="538">
        <f t="shared" si="428"/>
        <v>0</v>
      </c>
      <c r="F813" s="538">
        <f t="shared" si="428"/>
        <v>0</v>
      </c>
      <c r="G813" s="538">
        <f t="shared" si="428"/>
        <v>0</v>
      </c>
      <c r="H813" s="1283">
        <f t="shared" si="428"/>
        <v>0</v>
      </c>
    </row>
    <row r="814" spans="2:8" ht="27" customHeight="1">
      <c r="B814" s="564">
        <v>7491</v>
      </c>
      <c r="C814" s="559" t="s">
        <v>1170</v>
      </c>
      <c r="D814" s="543"/>
      <c r="E814" s="543"/>
      <c r="F814" s="543"/>
      <c r="G814" s="543"/>
      <c r="H814" s="1284"/>
    </row>
    <row r="815" spans="2:8" ht="27" customHeight="1">
      <c r="B815" s="563">
        <v>7500</v>
      </c>
      <c r="C815" s="567" t="s">
        <v>1171</v>
      </c>
      <c r="D815" s="538">
        <f t="shared" ref="D815" si="429">D816+D818+D820+D822+D824+D826+D828+D830+D832</f>
        <v>0</v>
      </c>
      <c r="E815" s="538">
        <f t="shared" ref="E815:H815" si="430">E816+E818+E820+E822+E824+E826+E828+E830+E832</f>
        <v>0</v>
      </c>
      <c r="F815" s="538">
        <f t="shared" si="430"/>
        <v>0</v>
      </c>
      <c r="G815" s="538">
        <f t="shared" si="430"/>
        <v>0</v>
      </c>
      <c r="H815" s="1283">
        <f t="shared" si="430"/>
        <v>0</v>
      </c>
    </row>
    <row r="816" spans="2:8" ht="27" customHeight="1">
      <c r="B816" s="563">
        <v>7510</v>
      </c>
      <c r="C816" s="568" t="s">
        <v>1172</v>
      </c>
      <c r="D816" s="538">
        <f t="shared" ref="D816:H816" si="431">D817</f>
        <v>0</v>
      </c>
      <c r="E816" s="538">
        <f t="shared" si="431"/>
        <v>0</v>
      </c>
      <c r="F816" s="538">
        <f t="shared" si="431"/>
        <v>0</v>
      </c>
      <c r="G816" s="538">
        <f t="shared" si="431"/>
        <v>0</v>
      </c>
      <c r="H816" s="1283">
        <f t="shared" si="431"/>
        <v>0</v>
      </c>
    </row>
    <row r="817" spans="2:8" ht="27" customHeight="1">
      <c r="B817" s="564">
        <v>7511</v>
      </c>
      <c r="C817" s="565" t="s">
        <v>1172</v>
      </c>
      <c r="D817" s="543"/>
      <c r="E817" s="543"/>
      <c r="F817" s="543"/>
      <c r="G817" s="543"/>
      <c r="H817" s="1284"/>
    </row>
    <row r="818" spans="2:8" ht="27" customHeight="1">
      <c r="B818" s="563">
        <v>7520</v>
      </c>
      <c r="C818" s="568" t="s">
        <v>1173</v>
      </c>
      <c r="D818" s="538">
        <f t="shared" ref="D818:H818" si="432">D819</f>
        <v>0</v>
      </c>
      <c r="E818" s="538">
        <f t="shared" si="432"/>
        <v>0</v>
      </c>
      <c r="F818" s="538">
        <f t="shared" si="432"/>
        <v>0</v>
      </c>
      <c r="G818" s="538">
        <f t="shared" si="432"/>
        <v>0</v>
      </c>
      <c r="H818" s="1283">
        <f t="shared" si="432"/>
        <v>0</v>
      </c>
    </row>
    <row r="819" spans="2:8" ht="27" customHeight="1">
      <c r="B819" s="564">
        <v>7521</v>
      </c>
      <c r="C819" s="559" t="s">
        <v>1174</v>
      </c>
      <c r="D819" s="543"/>
      <c r="E819" s="543"/>
      <c r="F819" s="543"/>
      <c r="G819" s="543"/>
      <c r="H819" s="1284"/>
    </row>
    <row r="820" spans="2:8" ht="27" customHeight="1">
      <c r="B820" s="563">
        <v>7530</v>
      </c>
      <c r="C820" s="554" t="s">
        <v>1175</v>
      </c>
      <c r="D820" s="538">
        <f t="shared" ref="D820:H820" si="433">D821</f>
        <v>0</v>
      </c>
      <c r="E820" s="538">
        <f t="shared" si="433"/>
        <v>0</v>
      </c>
      <c r="F820" s="538">
        <f t="shared" si="433"/>
        <v>0</v>
      </c>
      <c r="G820" s="538">
        <f t="shared" si="433"/>
        <v>0</v>
      </c>
      <c r="H820" s="1283">
        <f t="shared" si="433"/>
        <v>0</v>
      </c>
    </row>
    <row r="821" spans="2:8" ht="27" customHeight="1">
      <c r="B821" s="564">
        <v>7531</v>
      </c>
      <c r="C821" s="559" t="s">
        <v>1175</v>
      </c>
      <c r="D821" s="543"/>
      <c r="E821" s="543"/>
      <c r="F821" s="543"/>
      <c r="G821" s="543"/>
      <c r="H821" s="1284"/>
    </row>
    <row r="822" spans="2:8" ht="27" customHeight="1">
      <c r="B822" s="563">
        <v>7540</v>
      </c>
      <c r="C822" s="554" t="s">
        <v>1176</v>
      </c>
      <c r="D822" s="538">
        <f t="shared" ref="D822:H822" si="434">D823</f>
        <v>0</v>
      </c>
      <c r="E822" s="538">
        <f t="shared" si="434"/>
        <v>0</v>
      </c>
      <c r="F822" s="538">
        <f t="shared" si="434"/>
        <v>0</v>
      </c>
      <c r="G822" s="538">
        <f t="shared" si="434"/>
        <v>0</v>
      </c>
      <c r="H822" s="1283">
        <f t="shared" si="434"/>
        <v>0</v>
      </c>
    </row>
    <row r="823" spans="2:8" ht="27" customHeight="1">
      <c r="B823" s="564">
        <v>7541</v>
      </c>
      <c r="C823" s="559" t="s">
        <v>1176</v>
      </c>
      <c r="D823" s="543"/>
      <c r="E823" s="543"/>
      <c r="F823" s="543"/>
      <c r="G823" s="543"/>
      <c r="H823" s="1284"/>
    </row>
    <row r="824" spans="2:8" ht="27" customHeight="1">
      <c r="B824" s="563">
        <v>7550</v>
      </c>
      <c r="C824" s="554" t="s">
        <v>1177</v>
      </c>
      <c r="D824" s="538">
        <f t="shared" ref="D824:H824" si="435">D825</f>
        <v>0</v>
      </c>
      <c r="E824" s="538">
        <f t="shared" si="435"/>
        <v>0</v>
      </c>
      <c r="F824" s="538">
        <f t="shared" si="435"/>
        <v>0</v>
      </c>
      <c r="G824" s="538">
        <f t="shared" si="435"/>
        <v>0</v>
      </c>
      <c r="H824" s="1283">
        <f t="shared" si="435"/>
        <v>0</v>
      </c>
    </row>
    <row r="825" spans="2:8" ht="27" customHeight="1">
      <c r="B825" s="564">
        <v>7551</v>
      </c>
      <c r="C825" s="559" t="s">
        <v>1177</v>
      </c>
      <c r="D825" s="543"/>
      <c r="E825" s="543"/>
      <c r="F825" s="543"/>
      <c r="G825" s="543"/>
      <c r="H825" s="1284"/>
    </row>
    <row r="826" spans="2:8" ht="27" customHeight="1">
      <c r="B826" s="563">
        <v>7560</v>
      </c>
      <c r="C826" s="554" t="s">
        <v>1178</v>
      </c>
      <c r="D826" s="538">
        <f t="shared" ref="D826:H826" si="436">D827</f>
        <v>0</v>
      </c>
      <c r="E826" s="538">
        <f t="shared" si="436"/>
        <v>0</v>
      </c>
      <c r="F826" s="538">
        <f t="shared" si="436"/>
        <v>0</v>
      </c>
      <c r="G826" s="538">
        <f t="shared" si="436"/>
        <v>0</v>
      </c>
      <c r="H826" s="1283">
        <f t="shared" si="436"/>
        <v>0</v>
      </c>
    </row>
    <row r="827" spans="2:8" ht="27" customHeight="1">
      <c r="B827" s="564">
        <v>7561</v>
      </c>
      <c r="C827" s="559" t="s">
        <v>1178</v>
      </c>
      <c r="D827" s="543"/>
      <c r="E827" s="543"/>
      <c r="F827" s="543"/>
      <c r="G827" s="543"/>
      <c r="H827" s="1284"/>
    </row>
    <row r="828" spans="2:8" ht="27" customHeight="1">
      <c r="B828" s="563">
        <v>7570</v>
      </c>
      <c r="C828" s="554" t="s">
        <v>1179</v>
      </c>
      <c r="D828" s="538">
        <f t="shared" ref="D828:H828" si="437">D829</f>
        <v>0</v>
      </c>
      <c r="E828" s="538">
        <f t="shared" si="437"/>
        <v>0</v>
      </c>
      <c r="F828" s="538">
        <f t="shared" si="437"/>
        <v>0</v>
      </c>
      <c r="G828" s="538">
        <f t="shared" si="437"/>
        <v>0</v>
      </c>
      <c r="H828" s="1283">
        <f t="shared" si="437"/>
        <v>0</v>
      </c>
    </row>
    <row r="829" spans="2:8" ht="27" customHeight="1">
      <c r="B829" s="564">
        <v>7571</v>
      </c>
      <c r="C829" s="559" t="s">
        <v>1179</v>
      </c>
      <c r="D829" s="543"/>
      <c r="E829" s="543"/>
      <c r="F829" s="543"/>
      <c r="G829" s="543"/>
      <c r="H829" s="1284"/>
    </row>
    <row r="830" spans="2:8" ht="27" customHeight="1">
      <c r="B830" s="563">
        <v>7580</v>
      </c>
      <c r="C830" s="554" t="s">
        <v>1180</v>
      </c>
      <c r="D830" s="538">
        <f t="shared" ref="D830:H830" si="438">D831</f>
        <v>0</v>
      </c>
      <c r="E830" s="538">
        <f t="shared" si="438"/>
        <v>0</v>
      </c>
      <c r="F830" s="538">
        <f t="shared" si="438"/>
        <v>0</v>
      </c>
      <c r="G830" s="538">
        <f t="shared" si="438"/>
        <v>0</v>
      </c>
      <c r="H830" s="1283">
        <f t="shared" si="438"/>
        <v>0</v>
      </c>
    </row>
    <row r="831" spans="2:8" ht="27" customHeight="1">
      <c r="B831" s="564">
        <v>7581</v>
      </c>
      <c r="C831" s="559" t="s">
        <v>1180</v>
      </c>
      <c r="D831" s="543"/>
      <c r="E831" s="543"/>
      <c r="F831" s="543"/>
      <c r="G831" s="543"/>
      <c r="H831" s="1284"/>
    </row>
    <row r="832" spans="2:8" ht="27" customHeight="1">
      <c r="B832" s="563">
        <v>7590</v>
      </c>
      <c r="C832" s="554" t="s">
        <v>1181</v>
      </c>
      <c r="D832" s="538">
        <f t="shared" ref="D832:H832" si="439">D833</f>
        <v>0</v>
      </c>
      <c r="E832" s="538">
        <f t="shared" si="439"/>
        <v>0</v>
      </c>
      <c r="F832" s="538">
        <f t="shared" si="439"/>
        <v>0</v>
      </c>
      <c r="G832" s="538">
        <f t="shared" si="439"/>
        <v>0</v>
      </c>
      <c r="H832" s="1283">
        <f t="shared" si="439"/>
        <v>0</v>
      </c>
    </row>
    <row r="833" spans="2:8" ht="27" customHeight="1">
      <c r="B833" s="564">
        <v>7591</v>
      </c>
      <c r="C833" s="559" t="s">
        <v>1181</v>
      </c>
      <c r="D833" s="543"/>
      <c r="E833" s="543"/>
      <c r="F833" s="543"/>
      <c r="G833" s="543"/>
      <c r="H833" s="1284"/>
    </row>
    <row r="834" spans="2:8" ht="27" customHeight="1">
      <c r="B834" s="563">
        <v>7600</v>
      </c>
      <c r="C834" s="556" t="s">
        <v>1182</v>
      </c>
      <c r="D834" s="538">
        <f t="shared" ref="D834" si="440">D835+D837</f>
        <v>0</v>
      </c>
      <c r="E834" s="538">
        <f t="shared" ref="E834:H834" si="441">E835+E837</f>
        <v>0</v>
      </c>
      <c r="F834" s="538">
        <f t="shared" si="441"/>
        <v>0</v>
      </c>
      <c r="G834" s="538">
        <f t="shared" si="441"/>
        <v>0</v>
      </c>
      <c r="H834" s="1283">
        <f t="shared" si="441"/>
        <v>0</v>
      </c>
    </row>
    <row r="835" spans="2:8" ht="27" customHeight="1">
      <c r="B835" s="563">
        <v>7610</v>
      </c>
      <c r="C835" s="554" t="s">
        <v>1183</v>
      </c>
      <c r="D835" s="538">
        <f t="shared" ref="D835:H835" si="442">D836</f>
        <v>0</v>
      </c>
      <c r="E835" s="538">
        <f t="shared" si="442"/>
        <v>0</v>
      </c>
      <c r="F835" s="538">
        <f t="shared" si="442"/>
        <v>0</v>
      </c>
      <c r="G835" s="538">
        <f t="shared" si="442"/>
        <v>0</v>
      </c>
      <c r="H835" s="1283">
        <f t="shared" si="442"/>
        <v>0</v>
      </c>
    </row>
    <row r="836" spans="2:8" ht="27" customHeight="1">
      <c r="B836" s="564">
        <v>7611</v>
      </c>
      <c r="C836" s="559" t="s">
        <v>1183</v>
      </c>
      <c r="D836" s="543"/>
      <c r="E836" s="543"/>
      <c r="F836" s="543"/>
      <c r="G836" s="543"/>
      <c r="H836" s="1284"/>
    </row>
    <row r="837" spans="2:8" ht="27" customHeight="1">
      <c r="B837" s="563">
        <v>7620</v>
      </c>
      <c r="C837" s="554" t="s">
        <v>1184</v>
      </c>
      <c r="D837" s="538">
        <f t="shared" ref="D837:H837" si="443">D838</f>
        <v>0</v>
      </c>
      <c r="E837" s="538">
        <f t="shared" si="443"/>
        <v>0</v>
      </c>
      <c r="F837" s="538">
        <f t="shared" si="443"/>
        <v>0</v>
      </c>
      <c r="G837" s="538">
        <f t="shared" si="443"/>
        <v>0</v>
      </c>
      <c r="H837" s="1283">
        <f t="shared" si="443"/>
        <v>0</v>
      </c>
    </row>
    <row r="838" spans="2:8" ht="27" customHeight="1">
      <c r="B838" s="564">
        <v>7621</v>
      </c>
      <c r="C838" s="559" t="s">
        <v>1184</v>
      </c>
      <c r="D838" s="543"/>
      <c r="E838" s="543"/>
      <c r="F838" s="543"/>
      <c r="G838" s="543"/>
      <c r="H838" s="1284"/>
    </row>
    <row r="839" spans="2:8" ht="27" customHeight="1">
      <c r="B839" s="563">
        <v>7900</v>
      </c>
      <c r="C839" s="548" t="s">
        <v>1185</v>
      </c>
      <c r="D839" s="538">
        <f t="shared" ref="D839" si="444">D840+D842+D844</f>
        <v>0</v>
      </c>
      <c r="E839" s="538">
        <f t="shared" ref="E839:H839" si="445">E840+E842+E844</f>
        <v>0</v>
      </c>
      <c r="F839" s="538">
        <f t="shared" si="445"/>
        <v>0</v>
      </c>
      <c r="G839" s="538">
        <f t="shared" si="445"/>
        <v>0</v>
      </c>
      <c r="H839" s="1283">
        <f t="shared" si="445"/>
        <v>0</v>
      </c>
    </row>
    <row r="840" spans="2:8" ht="27" customHeight="1">
      <c r="B840" s="563">
        <v>7910</v>
      </c>
      <c r="C840" s="554" t="s">
        <v>1186</v>
      </c>
      <c r="D840" s="538">
        <f t="shared" ref="D840:H840" si="446">D841</f>
        <v>0</v>
      </c>
      <c r="E840" s="538">
        <f t="shared" si="446"/>
        <v>0</v>
      </c>
      <c r="F840" s="538">
        <f t="shared" si="446"/>
        <v>0</v>
      </c>
      <c r="G840" s="538">
        <f t="shared" si="446"/>
        <v>0</v>
      </c>
      <c r="H840" s="1283">
        <f t="shared" si="446"/>
        <v>0</v>
      </c>
    </row>
    <row r="841" spans="2:8" ht="27" customHeight="1">
      <c r="B841" s="564">
        <v>7911</v>
      </c>
      <c r="C841" s="559" t="s">
        <v>1186</v>
      </c>
      <c r="D841" s="543"/>
      <c r="E841" s="543"/>
      <c r="F841" s="543"/>
      <c r="G841" s="543"/>
      <c r="H841" s="1284"/>
    </row>
    <row r="842" spans="2:8" ht="27" customHeight="1">
      <c r="B842" s="563">
        <v>7920</v>
      </c>
      <c r="C842" s="554" t="s">
        <v>1187</v>
      </c>
      <c r="D842" s="538">
        <f>+D843</f>
        <v>0</v>
      </c>
      <c r="E842" s="538">
        <f t="shared" ref="E842:H842" si="447">+E843</f>
        <v>0</v>
      </c>
      <c r="F842" s="538">
        <f t="shared" si="447"/>
        <v>0</v>
      </c>
      <c r="G842" s="538">
        <f t="shared" si="447"/>
        <v>0</v>
      </c>
      <c r="H842" s="1283">
        <f t="shared" si="447"/>
        <v>0</v>
      </c>
    </row>
    <row r="843" spans="2:8" ht="27" customHeight="1">
      <c r="B843" s="564">
        <v>7921</v>
      </c>
      <c r="C843" s="559" t="s">
        <v>1187</v>
      </c>
      <c r="D843" s="543"/>
      <c r="E843" s="543"/>
      <c r="F843" s="543"/>
      <c r="G843" s="543"/>
      <c r="H843" s="1284"/>
    </row>
    <row r="844" spans="2:8" ht="27" customHeight="1">
      <c r="B844" s="563">
        <v>7990</v>
      </c>
      <c r="C844" s="554" t="s">
        <v>1188</v>
      </c>
      <c r="D844" s="538">
        <f t="shared" ref="D844:H844" si="448">D845</f>
        <v>0</v>
      </c>
      <c r="E844" s="538">
        <f t="shared" si="448"/>
        <v>0</v>
      </c>
      <c r="F844" s="538">
        <f t="shared" si="448"/>
        <v>0</v>
      </c>
      <c r="G844" s="538">
        <f t="shared" si="448"/>
        <v>0</v>
      </c>
      <c r="H844" s="1283">
        <f t="shared" si="448"/>
        <v>0</v>
      </c>
    </row>
    <row r="845" spans="2:8" ht="27" customHeight="1">
      <c r="B845" s="564">
        <v>7991</v>
      </c>
      <c r="C845" s="559" t="s">
        <v>1188</v>
      </c>
      <c r="D845" s="543"/>
      <c r="E845" s="543"/>
      <c r="F845" s="543"/>
      <c r="G845" s="543"/>
      <c r="H845" s="1284"/>
    </row>
    <row r="846" spans="2:8" ht="27" customHeight="1">
      <c r="B846" s="536" t="s">
        <v>2112</v>
      </c>
      <c r="C846" s="553"/>
      <c r="D846" s="538">
        <f t="shared" ref="D846" si="449">D753+D762+D781+D796+D815+D834+D839</f>
        <v>0</v>
      </c>
      <c r="E846" s="538">
        <f t="shared" ref="E846:H846" si="450">E753+E762+E781+E796+E815+E834+E839</f>
        <v>0</v>
      </c>
      <c r="F846" s="538">
        <f t="shared" si="450"/>
        <v>0</v>
      </c>
      <c r="G846" s="538">
        <f t="shared" si="450"/>
        <v>0</v>
      </c>
      <c r="H846" s="1283">
        <f t="shared" si="450"/>
        <v>0</v>
      </c>
    </row>
    <row r="847" spans="2:8" ht="27" customHeight="1">
      <c r="B847" s="563">
        <v>8000</v>
      </c>
      <c r="C847" s="548" t="s">
        <v>20</v>
      </c>
      <c r="D847" s="538">
        <f>D848+D862+D874</f>
        <v>0</v>
      </c>
      <c r="E847" s="538">
        <f t="shared" ref="E847:H847" si="451">E848+E862+E874</f>
        <v>0</v>
      </c>
      <c r="F847" s="538">
        <f t="shared" si="451"/>
        <v>0</v>
      </c>
      <c r="G847" s="538">
        <f t="shared" si="451"/>
        <v>0</v>
      </c>
      <c r="H847" s="1283">
        <f t="shared" si="451"/>
        <v>0</v>
      </c>
    </row>
    <row r="848" spans="2:8" ht="27" customHeight="1">
      <c r="B848" s="563">
        <v>8100</v>
      </c>
      <c r="C848" s="548" t="s">
        <v>54</v>
      </c>
      <c r="D848" s="538">
        <f t="shared" ref="D848" si="452">D849+D851+D853+D856+D858+D860</f>
        <v>0</v>
      </c>
      <c r="E848" s="538">
        <f t="shared" ref="E848:H848" si="453">E849+E851+E853+E856+E858+E860</f>
        <v>0</v>
      </c>
      <c r="F848" s="538">
        <f t="shared" si="453"/>
        <v>0</v>
      </c>
      <c r="G848" s="538">
        <f t="shared" si="453"/>
        <v>0</v>
      </c>
      <c r="H848" s="1283">
        <f t="shared" si="453"/>
        <v>0</v>
      </c>
    </row>
    <row r="849" spans="1:8" ht="27" customHeight="1">
      <c r="B849" s="563">
        <v>8110</v>
      </c>
      <c r="C849" s="554" t="s">
        <v>528</v>
      </c>
      <c r="D849" s="538">
        <f t="shared" ref="D849:H849" si="454">D850</f>
        <v>0</v>
      </c>
      <c r="E849" s="538">
        <f t="shared" si="454"/>
        <v>0</v>
      </c>
      <c r="F849" s="538">
        <f t="shared" si="454"/>
        <v>0</v>
      </c>
      <c r="G849" s="538">
        <f t="shared" si="454"/>
        <v>0</v>
      </c>
      <c r="H849" s="1283">
        <f t="shared" si="454"/>
        <v>0</v>
      </c>
    </row>
    <row r="850" spans="1:8" ht="27" customHeight="1">
      <c r="B850" s="564">
        <v>8111</v>
      </c>
      <c r="C850" s="559" t="s">
        <v>528</v>
      </c>
      <c r="D850" s="543"/>
      <c r="E850" s="543"/>
      <c r="F850" s="543"/>
      <c r="G850" s="543"/>
      <c r="H850" s="1284"/>
    </row>
    <row r="851" spans="1:8" ht="27" customHeight="1">
      <c r="B851" s="563">
        <v>8120</v>
      </c>
      <c r="C851" s="554" t="s">
        <v>1189</v>
      </c>
      <c r="D851" s="538">
        <f t="shared" ref="D851:H851" si="455">D852</f>
        <v>0</v>
      </c>
      <c r="E851" s="538">
        <f t="shared" si="455"/>
        <v>0</v>
      </c>
      <c r="F851" s="538">
        <f t="shared" si="455"/>
        <v>0</v>
      </c>
      <c r="G851" s="538">
        <f t="shared" si="455"/>
        <v>0</v>
      </c>
      <c r="H851" s="1283">
        <f t="shared" si="455"/>
        <v>0</v>
      </c>
    </row>
    <row r="852" spans="1:8" ht="27" customHeight="1">
      <c r="B852" s="564">
        <v>8121</v>
      </c>
      <c r="C852" s="559" t="s">
        <v>1189</v>
      </c>
      <c r="D852" s="543"/>
      <c r="E852" s="543"/>
      <c r="F852" s="543"/>
      <c r="G852" s="543"/>
      <c r="H852" s="1284"/>
    </row>
    <row r="853" spans="1:8" ht="27" customHeight="1">
      <c r="B853" s="563">
        <v>8130</v>
      </c>
      <c r="C853" s="554" t="s">
        <v>1190</v>
      </c>
      <c r="D853" s="538">
        <f t="shared" ref="D853" si="456">D854+D855</f>
        <v>0</v>
      </c>
      <c r="E853" s="538">
        <f t="shared" ref="E853:H853" si="457">E854+E855</f>
        <v>0</v>
      </c>
      <c r="F853" s="538">
        <f t="shared" si="457"/>
        <v>0</v>
      </c>
      <c r="G853" s="538">
        <f t="shared" si="457"/>
        <v>0</v>
      </c>
      <c r="H853" s="1283">
        <f t="shared" si="457"/>
        <v>0</v>
      </c>
    </row>
    <row r="854" spans="1:8" ht="27" customHeight="1">
      <c r="A854" s="549"/>
      <c r="B854" s="564">
        <v>8131</v>
      </c>
      <c r="C854" s="559" t="s">
        <v>1191</v>
      </c>
      <c r="D854" s="543"/>
      <c r="E854" s="543"/>
      <c r="F854" s="543"/>
      <c r="G854" s="543"/>
      <c r="H854" s="1284"/>
    </row>
    <row r="855" spans="1:8" ht="27" customHeight="1">
      <c r="B855" s="564">
        <v>8132</v>
      </c>
      <c r="C855" s="559" t="s">
        <v>1192</v>
      </c>
      <c r="D855" s="543"/>
      <c r="E855" s="543"/>
      <c r="F855" s="543"/>
      <c r="G855" s="543"/>
      <c r="H855" s="1284"/>
    </row>
    <row r="856" spans="1:8" ht="27" customHeight="1">
      <c r="B856" s="563">
        <v>8140</v>
      </c>
      <c r="C856" s="554" t="s">
        <v>1193</v>
      </c>
      <c r="D856" s="538">
        <f t="shared" ref="D856:H856" si="458">D857</f>
        <v>0</v>
      </c>
      <c r="E856" s="538">
        <f t="shared" si="458"/>
        <v>0</v>
      </c>
      <c r="F856" s="538">
        <f t="shared" si="458"/>
        <v>0</v>
      </c>
      <c r="G856" s="538">
        <f t="shared" si="458"/>
        <v>0</v>
      </c>
      <c r="H856" s="1283">
        <f t="shared" si="458"/>
        <v>0</v>
      </c>
    </row>
    <row r="857" spans="1:8" ht="27" customHeight="1">
      <c r="B857" s="569">
        <v>8141</v>
      </c>
      <c r="C857" s="559" t="s">
        <v>1193</v>
      </c>
      <c r="D857" s="543"/>
      <c r="E857" s="543"/>
      <c r="F857" s="543"/>
      <c r="G857" s="543"/>
      <c r="H857" s="1284"/>
    </row>
    <row r="858" spans="1:8" ht="27" customHeight="1">
      <c r="B858" s="563">
        <v>8150</v>
      </c>
      <c r="C858" s="554" t="s">
        <v>1194</v>
      </c>
      <c r="D858" s="538">
        <f t="shared" ref="D858:H858" si="459">D859</f>
        <v>0</v>
      </c>
      <c r="E858" s="538">
        <f t="shared" si="459"/>
        <v>0</v>
      </c>
      <c r="F858" s="538">
        <f t="shared" si="459"/>
        <v>0</v>
      </c>
      <c r="G858" s="538">
        <f t="shared" si="459"/>
        <v>0</v>
      </c>
      <c r="H858" s="1283">
        <f t="shared" si="459"/>
        <v>0</v>
      </c>
    </row>
    <row r="859" spans="1:8" ht="27" customHeight="1">
      <c r="B859" s="564">
        <v>8151</v>
      </c>
      <c r="C859" s="559" t="s">
        <v>1194</v>
      </c>
      <c r="D859" s="543"/>
      <c r="E859" s="543"/>
      <c r="F859" s="543"/>
      <c r="G859" s="543"/>
      <c r="H859" s="1284"/>
    </row>
    <row r="860" spans="1:8" ht="27" customHeight="1">
      <c r="B860" s="563">
        <v>8160</v>
      </c>
      <c r="C860" s="554" t="s">
        <v>1195</v>
      </c>
      <c r="D860" s="538">
        <f t="shared" ref="D860:H860" si="460">D861</f>
        <v>0</v>
      </c>
      <c r="E860" s="538">
        <f t="shared" si="460"/>
        <v>0</v>
      </c>
      <c r="F860" s="538">
        <f t="shared" si="460"/>
        <v>0</v>
      </c>
      <c r="G860" s="538">
        <f t="shared" si="460"/>
        <v>0</v>
      </c>
      <c r="H860" s="1283">
        <f t="shared" si="460"/>
        <v>0</v>
      </c>
    </row>
    <row r="861" spans="1:8" ht="27" customHeight="1">
      <c r="B861" s="564">
        <v>8161</v>
      </c>
      <c r="C861" s="559" t="s">
        <v>1195</v>
      </c>
      <c r="D861" s="543"/>
      <c r="E861" s="543"/>
      <c r="F861" s="543"/>
      <c r="G861" s="543"/>
      <c r="H861" s="1284"/>
    </row>
    <row r="862" spans="1:8" ht="27" customHeight="1">
      <c r="B862" s="563">
        <v>8300</v>
      </c>
      <c r="C862" s="567" t="s">
        <v>55</v>
      </c>
      <c r="D862" s="538">
        <f t="shared" ref="D862" si="461">D863+D865+D867+D870+D872</f>
        <v>0</v>
      </c>
      <c r="E862" s="538">
        <f t="shared" ref="E862:H862" si="462">E863+E865+E867+E870+E872</f>
        <v>0</v>
      </c>
      <c r="F862" s="538">
        <f t="shared" si="462"/>
        <v>0</v>
      </c>
      <c r="G862" s="538">
        <f t="shared" si="462"/>
        <v>0</v>
      </c>
      <c r="H862" s="1283">
        <f t="shared" si="462"/>
        <v>0</v>
      </c>
    </row>
    <row r="863" spans="1:8" ht="27" customHeight="1">
      <c r="B863" s="563">
        <v>8310</v>
      </c>
      <c r="C863" s="554" t="s">
        <v>1196</v>
      </c>
      <c r="D863" s="538">
        <f t="shared" ref="D863:H863" si="463">D864</f>
        <v>0</v>
      </c>
      <c r="E863" s="538">
        <f t="shared" si="463"/>
        <v>0</v>
      </c>
      <c r="F863" s="538">
        <f t="shared" si="463"/>
        <v>0</v>
      </c>
      <c r="G863" s="538">
        <f t="shared" si="463"/>
        <v>0</v>
      </c>
      <c r="H863" s="1283">
        <f t="shared" si="463"/>
        <v>0</v>
      </c>
    </row>
    <row r="864" spans="1:8" ht="27" customHeight="1">
      <c r="B864" s="564">
        <v>8311</v>
      </c>
      <c r="C864" s="559" t="s">
        <v>1196</v>
      </c>
      <c r="D864" s="543"/>
      <c r="E864" s="543"/>
      <c r="F864" s="543"/>
      <c r="G864" s="543"/>
      <c r="H864" s="1284"/>
    </row>
    <row r="865" spans="2:8" ht="27" customHeight="1">
      <c r="B865" s="563">
        <v>8320</v>
      </c>
      <c r="C865" s="554" t="s">
        <v>1197</v>
      </c>
      <c r="D865" s="538">
        <f t="shared" ref="D865:H865" si="464">D866</f>
        <v>0</v>
      </c>
      <c r="E865" s="538">
        <f t="shared" si="464"/>
        <v>0</v>
      </c>
      <c r="F865" s="538">
        <f t="shared" si="464"/>
        <v>0</v>
      </c>
      <c r="G865" s="538">
        <f t="shared" si="464"/>
        <v>0</v>
      </c>
      <c r="H865" s="1283">
        <f t="shared" si="464"/>
        <v>0</v>
      </c>
    </row>
    <row r="866" spans="2:8" ht="27" customHeight="1">
      <c r="B866" s="564">
        <v>8321</v>
      </c>
      <c r="C866" s="559" t="s">
        <v>1197</v>
      </c>
      <c r="D866" s="543"/>
      <c r="E866" s="543"/>
      <c r="F866" s="543"/>
      <c r="G866" s="543"/>
      <c r="H866" s="1284"/>
    </row>
    <row r="867" spans="2:8" ht="27" customHeight="1">
      <c r="B867" s="563">
        <v>8330</v>
      </c>
      <c r="C867" s="554" t="s">
        <v>1198</v>
      </c>
      <c r="D867" s="538">
        <f t="shared" ref="D867" si="465">D868+D869</f>
        <v>0</v>
      </c>
      <c r="E867" s="538">
        <f t="shared" ref="E867:H867" si="466">E868+E869</f>
        <v>0</v>
      </c>
      <c r="F867" s="538">
        <f t="shared" si="466"/>
        <v>0</v>
      </c>
      <c r="G867" s="538">
        <f t="shared" si="466"/>
        <v>0</v>
      </c>
      <c r="H867" s="1283">
        <f t="shared" si="466"/>
        <v>0</v>
      </c>
    </row>
    <row r="868" spans="2:8" ht="27" customHeight="1">
      <c r="B868" s="564">
        <v>8331</v>
      </c>
      <c r="C868" s="559" t="s">
        <v>1199</v>
      </c>
      <c r="D868" s="543"/>
      <c r="E868" s="543"/>
      <c r="F868" s="543"/>
      <c r="G868" s="543"/>
      <c r="H868" s="1284"/>
    </row>
    <row r="869" spans="2:8" ht="27" customHeight="1">
      <c r="B869" s="564">
        <v>8332</v>
      </c>
      <c r="C869" s="542" t="s">
        <v>1200</v>
      </c>
      <c r="D869" s="543"/>
      <c r="E869" s="543"/>
      <c r="F869" s="543"/>
      <c r="G869" s="543"/>
      <c r="H869" s="1284"/>
    </row>
    <row r="870" spans="2:8" ht="27" customHeight="1">
      <c r="B870" s="563">
        <v>8340</v>
      </c>
      <c r="C870" s="554" t="s">
        <v>1201</v>
      </c>
      <c r="D870" s="538">
        <f t="shared" ref="D870:H870" si="467">D871</f>
        <v>0</v>
      </c>
      <c r="E870" s="538">
        <f t="shared" si="467"/>
        <v>0</v>
      </c>
      <c r="F870" s="538">
        <f t="shared" si="467"/>
        <v>0</v>
      </c>
      <c r="G870" s="538">
        <f t="shared" si="467"/>
        <v>0</v>
      </c>
      <c r="H870" s="1283">
        <f t="shared" si="467"/>
        <v>0</v>
      </c>
    </row>
    <row r="871" spans="2:8" ht="27" customHeight="1">
      <c r="B871" s="564">
        <v>8341</v>
      </c>
      <c r="C871" s="559" t="s">
        <v>1201</v>
      </c>
      <c r="D871" s="543"/>
      <c r="E871" s="543"/>
      <c r="F871" s="543"/>
      <c r="G871" s="543"/>
      <c r="H871" s="1284"/>
    </row>
    <row r="872" spans="2:8" ht="27" customHeight="1">
      <c r="B872" s="563">
        <v>8350</v>
      </c>
      <c r="C872" s="554" t="s">
        <v>1202</v>
      </c>
      <c r="D872" s="538">
        <f t="shared" ref="D872:H872" si="468">D873</f>
        <v>0</v>
      </c>
      <c r="E872" s="538">
        <f t="shared" si="468"/>
        <v>0</v>
      </c>
      <c r="F872" s="538">
        <f t="shared" si="468"/>
        <v>0</v>
      </c>
      <c r="G872" s="538">
        <f t="shared" si="468"/>
        <v>0</v>
      </c>
      <c r="H872" s="1283">
        <f t="shared" si="468"/>
        <v>0</v>
      </c>
    </row>
    <row r="873" spans="2:8" ht="27" customHeight="1">
      <c r="B873" s="564">
        <v>8351</v>
      </c>
      <c r="C873" s="559" t="s">
        <v>1202</v>
      </c>
      <c r="D873" s="543"/>
      <c r="E873" s="543"/>
      <c r="F873" s="543"/>
      <c r="G873" s="543"/>
      <c r="H873" s="1284"/>
    </row>
    <row r="874" spans="2:8" ht="27" customHeight="1">
      <c r="B874" s="563">
        <v>8500</v>
      </c>
      <c r="C874" s="566" t="s">
        <v>56</v>
      </c>
      <c r="D874" s="538">
        <f t="shared" ref="D874" si="469">D875+D877+D879</f>
        <v>0</v>
      </c>
      <c r="E874" s="538">
        <f t="shared" ref="E874:H874" si="470">E875+E877+E879</f>
        <v>0</v>
      </c>
      <c r="F874" s="538">
        <f t="shared" si="470"/>
        <v>0</v>
      </c>
      <c r="G874" s="538">
        <f t="shared" si="470"/>
        <v>0</v>
      </c>
      <c r="H874" s="1283">
        <f t="shared" si="470"/>
        <v>0</v>
      </c>
    </row>
    <row r="875" spans="2:8" ht="27" customHeight="1">
      <c r="B875" s="563">
        <v>8510</v>
      </c>
      <c r="C875" s="567" t="s">
        <v>1203</v>
      </c>
      <c r="D875" s="538">
        <f t="shared" ref="D875:H875" si="471">D876</f>
        <v>0</v>
      </c>
      <c r="E875" s="538">
        <f t="shared" si="471"/>
        <v>0</v>
      </c>
      <c r="F875" s="538">
        <f t="shared" si="471"/>
        <v>0</v>
      </c>
      <c r="G875" s="538">
        <f t="shared" si="471"/>
        <v>0</v>
      </c>
      <c r="H875" s="1283">
        <f t="shared" si="471"/>
        <v>0</v>
      </c>
    </row>
    <row r="876" spans="2:8" ht="27" customHeight="1">
      <c r="B876" s="564">
        <v>8511</v>
      </c>
      <c r="C876" s="559" t="s">
        <v>1203</v>
      </c>
      <c r="D876" s="543"/>
      <c r="E876" s="543"/>
      <c r="F876" s="543"/>
      <c r="G876" s="543"/>
      <c r="H876" s="1284"/>
    </row>
    <row r="877" spans="2:8" ht="27" customHeight="1">
      <c r="B877" s="563">
        <v>8520</v>
      </c>
      <c r="C877" s="554" t="s">
        <v>1204</v>
      </c>
      <c r="D877" s="538">
        <f t="shared" ref="D877:H877" si="472">D878</f>
        <v>0</v>
      </c>
      <c r="E877" s="538">
        <f t="shared" si="472"/>
        <v>0</v>
      </c>
      <c r="F877" s="538">
        <f t="shared" si="472"/>
        <v>0</v>
      </c>
      <c r="G877" s="538">
        <f t="shared" si="472"/>
        <v>0</v>
      </c>
      <c r="H877" s="1283">
        <f t="shared" si="472"/>
        <v>0</v>
      </c>
    </row>
    <row r="878" spans="2:8" ht="27" customHeight="1">
      <c r="B878" s="564">
        <v>8521</v>
      </c>
      <c r="C878" s="559" t="s">
        <v>1204</v>
      </c>
      <c r="D878" s="543"/>
      <c r="E878" s="543"/>
      <c r="F878" s="543"/>
      <c r="G878" s="543"/>
      <c r="H878" s="1284"/>
    </row>
    <row r="879" spans="2:8" ht="27" customHeight="1">
      <c r="B879" s="563">
        <v>8530</v>
      </c>
      <c r="C879" s="554" t="s">
        <v>600</v>
      </c>
      <c r="D879" s="538">
        <f t="shared" ref="D879:H879" si="473">D880</f>
        <v>0</v>
      </c>
      <c r="E879" s="538">
        <f t="shared" si="473"/>
        <v>0</v>
      </c>
      <c r="F879" s="538">
        <f t="shared" si="473"/>
        <v>0</v>
      </c>
      <c r="G879" s="538">
        <f t="shared" si="473"/>
        <v>0</v>
      </c>
      <c r="H879" s="1283">
        <f t="shared" si="473"/>
        <v>0</v>
      </c>
    </row>
    <row r="880" spans="2:8" ht="27" customHeight="1">
      <c r="B880" s="564">
        <v>8531</v>
      </c>
      <c r="C880" s="559" t="s">
        <v>600</v>
      </c>
      <c r="D880" s="543"/>
      <c r="E880" s="543"/>
      <c r="F880" s="543"/>
      <c r="G880" s="543"/>
      <c r="H880" s="1284"/>
    </row>
    <row r="881" spans="2:8" ht="27" customHeight="1">
      <c r="B881" s="536" t="s">
        <v>2112</v>
      </c>
      <c r="C881" s="553"/>
      <c r="D881" s="538">
        <f>+D848+D862+D874</f>
        <v>0</v>
      </c>
      <c r="E881" s="538">
        <f t="shared" ref="E881:H881" si="474">+E848+E862+E874</f>
        <v>0</v>
      </c>
      <c r="F881" s="538">
        <f t="shared" si="474"/>
        <v>0</v>
      </c>
      <c r="G881" s="538">
        <f t="shared" si="474"/>
        <v>0</v>
      </c>
      <c r="H881" s="1283">
        <f t="shared" si="474"/>
        <v>0</v>
      </c>
    </row>
    <row r="882" spans="2:8" ht="27" customHeight="1">
      <c r="B882" s="563">
        <v>9000</v>
      </c>
      <c r="C882" s="556" t="s">
        <v>21</v>
      </c>
      <c r="D882" s="538">
        <f>D883+D901+D918+D923+D928+D932+D937</f>
        <v>0</v>
      </c>
      <c r="E882" s="538">
        <f t="shared" ref="E882:H882" si="475">E883+E901+E918+E923+E928+E932+E937</f>
        <v>0</v>
      </c>
      <c r="F882" s="538">
        <f t="shared" si="475"/>
        <v>0</v>
      </c>
      <c r="G882" s="538">
        <f t="shared" si="475"/>
        <v>0</v>
      </c>
      <c r="H882" s="1283">
        <f t="shared" si="475"/>
        <v>0</v>
      </c>
    </row>
    <row r="883" spans="2:8" ht="27" customHeight="1">
      <c r="B883" s="563">
        <v>9100</v>
      </c>
      <c r="C883" s="548" t="s">
        <v>1205</v>
      </c>
      <c r="D883" s="538">
        <f t="shared" ref="D883" si="476">D884+D887+D889+D891+D893+D895+D897+D899</f>
        <v>0</v>
      </c>
      <c r="E883" s="538">
        <f t="shared" ref="E883:H883" si="477">E884+E887+E889+E891+E893+E895+E897+E899</f>
        <v>0</v>
      </c>
      <c r="F883" s="538">
        <f t="shared" si="477"/>
        <v>0</v>
      </c>
      <c r="G883" s="538">
        <f t="shared" si="477"/>
        <v>0</v>
      </c>
      <c r="H883" s="1283">
        <f t="shared" si="477"/>
        <v>0</v>
      </c>
    </row>
    <row r="884" spans="2:8" ht="27" customHeight="1">
      <c r="B884" s="563">
        <v>9110</v>
      </c>
      <c r="C884" s="554" t="s">
        <v>1206</v>
      </c>
      <c r="D884" s="538">
        <f t="shared" ref="D884" si="478">D885+D886</f>
        <v>0</v>
      </c>
      <c r="E884" s="538">
        <f t="shared" ref="E884:H884" si="479">E885+E886</f>
        <v>0</v>
      </c>
      <c r="F884" s="538">
        <f t="shared" si="479"/>
        <v>0</v>
      </c>
      <c r="G884" s="538">
        <f t="shared" si="479"/>
        <v>0</v>
      </c>
      <c r="H884" s="1283">
        <f t="shared" si="479"/>
        <v>0</v>
      </c>
    </row>
    <row r="885" spans="2:8" ht="27" customHeight="1">
      <c r="B885" s="564">
        <v>9111</v>
      </c>
      <c r="C885" s="559" t="s">
        <v>1207</v>
      </c>
      <c r="D885" s="543"/>
      <c r="E885" s="543"/>
      <c r="F885" s="543"/>
      <c r="G885" s="543"/>
      <c r="H885" s="1284"/>
    </row>
    <row r="886" spans="2:8" ht="27" customHeight="1">
      <c r="B886" s="564">
        <v>9112</v>
      </c>
      <c r="C886" s="559" t="s">
        <v>1208</v>
      </c>
      <c r="D886" s="543"/>
      <c r="E886" s="543"/>
      <c r="F886" s="543"/>
      <c r="G886" s="543"/>
      <c r="H886" s="1284"/>
    </row>
    <row r="887" spans="2:8" ht="27" customHeight="1">
      <c r="B887" s="563">
        <v>9120</v>
      </c>
      <c r="C887" s="554" t="s">
        <v>1209</v>
      </c>
      <c r="D887" s="538">
        <f t="shared" ref="D887:H887" si="480">D888</f>
        <v>0</v>
      </c>
      <c r="E887" s="538">
        <f t="shared" si="480"/>
        <v>0</v>
      </c>
      <c r="F887" s="538">
        <f t="shared" si="480"/>
        <v>0</v>
      </c>
      <c r="G887" s="538">
        <f t="shared" si="480"/>
        <v>0</v>
      </c>
      <c r="H887" s="1283">
        <f t="shared" si="480"/>
        <v>0</v>
      </c>
    </row>
    <row r="888" spans="2:8" ht="27" customHeight="1">
      <c r="B888" s="564">
        <v>9121</v>
      </c>
      <c r="C888" s="559" t="s">
        <v>1209</v>
      </c>
      <c r="D888" s="543"/>
      <c r="E888" s="543"/>
      <c r="F888" s="543"/>
      <c r="G888" s="543"/>
      <c r="H888" s="1284"/>
    </row>
    <row r="889" spans="2:8" ht="27" customHeight="1">
      <c r="B889" s="563">
        <v>9130</v>
      </c>
      <c r="C889" s="554" t="s">
        <v>1210</v>
      </c>
      <c r="D889" s="538">
        <f t="shared" ref="D889:H889" si="481">D890</f>
        <v>0</v>
      </c>
      <c r="E889" s="538">
        <f t="shared" si="481"/>
        <v>0</v>
      </c>
      <c r="F889" s="538">
        <f t="shared" si="481"/>
        <v>0</v>
      </c>
      <c r="G889" s="538">
        <f t="shared" si="481"/>
        <v>0</v>
      </c>
      <c r="H889" s="1283">
        <f t="shared" si="481"/>
        <v>0</v>
      </c>
    </row>
    <row r="890" spans="2:8" ht="27" customHeight="1">
      <c r="B890" s="564">
        <v>9131</v>
      </c>
      <c r="C890" s="559" t="s">
        <v>1211</v>
      </c>
      <c r="D890" s="543"/>
      <c r="E890" s="543"/>
      <c r="F890" s="543"/>
      <c r="G890" s="543"/>
      <c r="H890" s="1284"/>
    </row>
    <row r="891" spans="2:8" ht="27" customHeight="1">
      <c r="B891" s="563">
        <v>9140</v>
      </c>
      <c r="C891" s="554" t="s">
        <v>1212</v>
      </c>
      <c r="D891" s="538">
        <f t="shared" ref="D891:H891" si="482">D892</f>
        <v>0</v>
      </c>
      <c r="E891" s="538">
        <f t="shared" si="482"/>
        <v>0</v>
      </c>
      <c r="F891" s="538">
        <f t="shared" si="482"/>
        <v>0</v>
      </c>
      <c r="G891" s="538">
        <f t="shared" si="482"/>
        <v>0</v>
      </c>
      <c r="H891" s="1283">
        <f t="shared" si="482"/>
        <v>0</v>
      </c>
    </row>
    <row r="892" spans="2:8" ht="27" customHeight="1">
      <c r="B892" s="564">
        <v>9141</v>
      </c>
      <c r="C892" s="559" t="s">
        <v>1212</v>
      </c>
      <c r="D892" s="543"/>
      <c r="E892" s="543"/>
      <c r="F892" s="543"/>
      <c r="G892" s="543"/>
      <c r="H892" s="1284"/>
    </row>
    <row r="893" spans="2:8" ht="27" customHeight="1">
      <c r="B893" s="563">
        <v>9150</v>
      </c>
      <c r="C893" s="554" t="s">
        <v>1213</v>
      </c>
      <c r="D893" s="538">
        <f t="shared" ref="D893:H893" si="483">D894</f>
        <v>0</v>
      </c>
      <c r="E893" s="538">
        <f t="shared" si="483"/>
        <v>0</v>
      </c>
      <c r="F893" s="538">
        <f t="shared" si="483"/>
        <v>0</v>
      </c>
      <c r="G893" s="538">
        <f t="shared" si="483"/>
        <v>0</v>
      </c>
      <c r="H893" s="1283">
        <f t="shared" si="483"/>
        <v>0</v>
      </c>
    </row>
    <row r="894" spans="2:8" ht="27" customHeight="1">
      <c r="B894" s="564">
        <v>9151</v>
      </c>
      <c r="C894" s="559" t="s">
        <v>1213</v>
      </c>
      <c r="D894" s="543"/>
      <c r="E894" s="543"/>
      <c r="F894" s="543"/>
      <c r="G894" s="543"/>
      <c r="H894" s="1284"/>
    </row>
    <row r="895" spans="2:8" ht="27" customHeight="1">
      <c r="B895" s="563">
        <v>9160</v>
      </c>
      <c r="C895" s="554" t="s">
        <v>1214</v>
      </c>
      <c r="D895" s="538">
        <f t="shared" ref="D895:H895" si="484">D896</f>
        <v>0</v>
      </c>
      <c r="E895" s="538">
        <f t="shared" si="484"/>
        <v>0</v>
      </c>
      <c r="F895" s="538">
        <f t="shared" si="484"/>
        <v>0</v>
      </c>
      <c r="G895" s="538">
        <f t="shared" si="484"/>
        <v>0</v>
      </c>
      <c r="H895" s="1283">
        <f t="shared" si="484"/>
        <v>0</v>
      </c>
    </row>
    <row r="896" spans="2:8" ht="27" customHeight="1">
      <c r="B896" s="564">
        <v>9161</v>
      </c>
      <c r="C896" s="559" t="s">
        <v>1214</v>
      </c>
      <c r="D896" s="543"/>
      <c r="E896" s="543"/>
      <c r="F896" s="543"/>
      <c r="G896" s="543"/>
      <c r="H896" s="1284"/>
    </row>
    <row r="897" spans="2:8" ht="27" customHeight="1">
      <c r="B897" s="563">
        <v>9170</v>
      </c>
      <c r="C897" s="554" t="s">
        <v>1215</v>
      </c>
      <c r="D897" s="538">
        <f>+D898</f>
        <v>0</v>
      </c>
      <c r="E897" s="538">
        <f t="shared" ref="E897:H897" si="485">+E898</f>
        <v>0</v>
      </c>
      <c r="F897" s="538">
        <f t="shared" si="485"/>
        <v>0</v>
      </c>
      <c r="G897" s="538">
        <f t="shared" si="485"/>
        <v>0</v>
      </c>
      <c r="H897" s="1283">
        <f t="shared" si="485"/>
        <v>0</v>
      </c>
    </row>
    <row r="898" spans="2:8" ht="27" customHeight="1">
      <c r="B898" s="564">
        <v>9171</v>
      </c>
      <c r="C898" s="559" t="s">
        <v>1215</v>
      </c>
      <c r="D898" s="543"/>
      <c r="E898" s="543"/>
      <c r="F898" s="543"/>
      <c r="G898" s="543"/>
      <c r="H898" s="1284"/>
    </row>
    <row r="899" spans="2:8" ht="27" customHeight="1">
      <c r="B899" s="563">
        <v>9180</v>
      </c>
      <c r="C899" s="554" t="s">
        <v>1216</v>
      </c>
      <c r="D899" s="538">
        <f t="shared" ref="D899:H899" si="486">D900</f>
        <v>0</v>
      </c>
      <c r="E899" s="538">
        <f t="shared" si="486"/>
        <v>0</v>
      </c>
      <c r="F899" s="538">
        <f t="shared" si="486"/>
        <v>0</v>
      </c>
      <c r="G899" s="538">
        <f t="shared" si="486"/>
        <v>0</v>
      </c>
      <c r="H899" s="1283">
        <f t="shared" si="486"/>
        <v>0</v>
      </c>
    </row>
    <row r="900" spans="2:8" ht="27" customHeight="1">
      <c r="B900" s="564">
        <v>9181</v>
      </c>
      <c r="C900" s="559" t="s">
        <v>1216</v>
      </c>
      <c r="D900" s="543"/>
      <c r="E900" s="543"/>
      <c r="F900" s="543"/>
      <c r="G900" s="543"/>
      <c r="H900" s="1284"/>
    </row>
    <row r="901" spans="2:8" ht="27" customHeight="1">
      <c r="B901" s="563">
        <v>9200</v>
      </c>
      <c r="C901" s="548" t="s">
        <v>386</v>
      </c>
      <c r="D901" s="538">
        <f t="shared" ref="D901" si="487">D902+D904+D906+D908+D910+D912+D914+D916</f>
        <v>0</v>
      </c>
      <c r="E901" s="538">
        <f t="shared" ref="E901:H901" si="488">E902+E904+E906+E908+E910+E912+E914+E916</f>
        <v>0</v>
      </c>
      <c r="F901" s="538">
        <f t="shared" si="488"/>
        <v>0</v>
      </c>
      <c r="G901" s="538">
        <f t="shared" si="488"/>
        <v>0</v>
      </c>
      <c r="H901" s="1283">
        <f t="shared" si="488"/>
        <v>0</v>
      </c>
    </row>
    <row r="902" spans="2:8" ht="27" customHeight="1">
      <c r="B902" s="563">
        <v>9210</v>
      </c>
      <c r="C902" s="554" t="s">
        <v>1217</v>
      </c>
      <c r="D902" s="538">
        <f t="shared" ref="D902:H902" si="489">D903</f>
        <v>0</v>
      </c>
      <c r="E902" s="538">
        <f t="shared" si="489"/>
        <v>0</v>
      </c>
      <c r="F902" s="538">
        <f t="shared" si="489"/>
        <v>0</v>
      </c>
      <c r="G902" s="538">
        <f t="shared" si="489"/>
        <v>0</v>
      </c>
      <c r="H902" s="1283">
        <f t="shared" si="489"/>
        <v>0</v>
      </c>
    </row>
    <row r="903" spans="2:8" ht="27" customHeight="1">
      <c r="B903" s="564">
        <v>9211</v>
      </c>
      <c r="C903" s="559" t="s">
        <v>1218</v>
      </c>
      <c r="D903" s="543"/>
      <c r="E903" s="543"/>
      <c r="F903" s="543"/>
      <c r="G903" s="543"/>
      <c r="H903" s="1284"/>
    </row>
    <row r="904" spans="2:8" ht="27" customHeight="1">
      <c r="B904" s="563">
        <v>9220</v>
      </c>
      <c r="C904" s="554" t="s">
        <v>1219</v>
      </c>
      <c r="D904" s="538">
        <f t="shared" ref="D904:H904" si="490">D905</f>
        <v>0</v>
      </c>
      <c r="E904" s="538">
        <f t="shared" si="490"/>
        <v>0</v>
      </c>
      <c r="F904" s="538">
        <f t="shared" si="490"/>
        <v>0</v>
      </c>
      <c r="G904" s="538">
        <f t="shared" si="490"/>
        <v>0</v>
      </c>
      <c r="H904" s="1283">
        <f t="shared" si="490"/>
        <v>0</v>
      </c>
    </row>
    <row r="905" spans="2:8" ht="27" customHeight="1">
      <c r="B905" s="564">
        <v>9221</v>
      </c>
      <c r="C905" s="559" t="s">
        <v>1219</v>
      </c>
      <c r="D905" s="543"/>
      <c r="E905" s="543"/>
      <c r="F905" s="543"/>
      <c r="G905" s="543"/>
      <c r="H905" s="1284"/>
    </row>
    <row r="906" spans="2:8" ht="27" customHeight="1">
      <c r="B906" s="563">
        <v>9230</v>
      </c>
      <c r="C906" s="554" t="s">
        <v>1220</v>
      </c>
      <c r="D906" s="538">
        <f t="shared" ref="D906:H906" si="491">D907</f>
        <v>0</v>
      </c>
      <c r="E906" s="538">
        <f t="shared" si="491"/>
        <v>0</v>
      </c>
      <c r="F906" s="538">
        <f t="shared" si="491"/>
        <v>0</v>
      </c>
      <c r="G906" s="538">
        <f t="shared" si="491"/>
        <v>0</v>
      </c>
      <c r="H906" s="1283">
        <f t="shared" si="491"/>
        <v>0</v>
      </c>
    </row>
    <row r="907" spans="2:8" ht="27" customHeight="1">
      <c r="B907" s="564">
        <v>9231</v>
      </c>
      <c r="C907" s="559" t="s">
        <v>1220</v>
      </c>
      <c r="D907" s="543"/>
      <c r="E907" s="543"/>
      <c r="F907" s="543"/>
      <c r="G907" s="543"/>
      <c r="H907" s="1284"/>
    </row>
    <row r="908" spans="2:8" ht="27" customHeight="1">
      <c r="B908" s="563">
        <v>9240</v>
      </c>
      <c r="C908" s="554" t="s">
        <v>1221</v>
      </c>
      <c r="D908" s="538">
        <f t="shared" ref="D908:H908" si="492">D909</f>
        <v>0</v>
      </c>
      <c r="E908" s="538">
        <f t="shared" si="492"/>
        <v>0</v>
      </c>
      <c r="F908" s="538">
        <f t="shared" si="492"/>
        <v>0</v>
      </c>
      <c r="G908" s="538">
        <f t="shared" si="492"/>
        <v>0</v>
      </c>
      <c r="H908" s="1283">
        <f t="shared" si="492"/>
        <v>0</v>
      </c>
    </row>
    <row r="909" spans="2:8" ht="27" customHeight="1">
      <c r="B909" s="564">
        <v>9241</v>
      </c>
      <c r="C909" s="559" t="s">
        <v>1221</v>
      </c>
      <c r="D909" s="543"/>
      <c r="E909" s="543"/>
      <c r="F909" s="543"/>
      <c r="G909" s="543"/>
      <c r="H909" s="1284"/>
    </row>
    <row r="910" spans="2:8" ht="27" customHeight="1">
      <c r="B910" s="563">
        <v>9250</v>
      </c>
      <c r="C910" s="554" t="s">
        <v>1222</v>
      </c>
      <c r="D910" s="538">
        <f t="shared" ref="D910:H910" si="493">D911</f>
        <v>0</v>
      </c>
      <c r="E910" s="538">
        <f t="shared" si="493"/>
        <v>0</v>
      </c>
      <c r="F910" s="538">
        <f t="shared" si="493"/>
        <v>0</v>
      </c>
      <c r="G910" s="538">
        <f t="shared" si="493"/>
        <v>0</v>
      </c>
      <c r="H910" s="1283">
        <f t="shared" si="493"/>
        <v>0</v>
      </c>
    </row>
    <row r="911" spans="2:8" ht="27" customHeight="1">
      <c r="B911" s="564">
        <v>9251</v>
      </c>
      <c r="C911" s="559" t="s">
        <v>1222</v>
      </c>
      <c r="D911" s="543"/>
      <c r="E911" s="543"/>
      <c r="F911" s="543"/>
      <c r="G911" s="543"/>
      <c r="H911" s="1284"/>
    </row>
    <row r="912" spans="2:8" ht="27" customHeight="1">
      <c r="B912" s="563">
        <v>9260</v>
      </c>
      <c r="C912" s="554" t="s">
        <v>1223</v>
      </c>
      <c r="D912" s="538">
        <f t="shared" ref="D912:H912" si="494">D913</f>
        <v>0</v>
      </c>
      <c r="E912" s="538">
        <f t="shared" si="494"/>
        <v>0</v>
      </c>
      <c r="F912" s="538">
        <f t="shared" si="494"/>
        <v>0</v>
      </c>
      <c r="G912" s="538">
        <f t="shared" si="494"/>
        <v>0</v>
      </c>
      <c r="H912" s="1283">
        <f t="shared" si="494"/>
        <v>0</v>
      </c>
    </row>
    <row r="913" spans="2:8" ht="27" customHeight="1">
      <c r="B913" s="564">
        <v>9261</v>
      </c>
      <c r="C913" s="559" t="s">
        <v>1223</v>
      </c>
      <c r="D913" s="543"/>
      <c r="E913" s="543"/>
      <c r="F913" s="543"/>
      <c r="G913" s="543"/>
      <c r="H913" s="1284"/>
    </row>
    <row r="914" spans="2:8" ht="27" customHeight="1">
      <c r="B914" s="563">
        <v>9270</v>
      </c>
      <c r="C914" s="554" t="s">
        <v>1224</v>
      </c>
      <c r="D914" s="538">
        <f t="shared" ref="D914:H914" si="495">D915</f>
        <v>0</v>
      </c>
      <c r="E914" s="538">
        <f t="shared" si="495"/>
        <v>0</v>
      </c>
      <c r="F914" s="538">
        <f t="shared" si="495"/>
        <v>0</v>
      </c>
      <c r="G914" s="538">
        <f t="shared" si="495"/>
        <v>0</v>
      </c>
      <c r="H914" s="1283">
        <f t="shared" si="495"/>
        <v>0</v>
      </c>
    </row>
    <row r="915" spans="2:8" ht="27" customHeight="1">
      <c r="B915" s="564">
        <v>9271</v>
      </c>
      <c r="C915" s="559" t="s">
        <v>1224</v>
      </c>
      <c r="D915" s="543"/>
      <c r="E915" s="543"/>
      <c r="F915" s="543"/>
      <c r="G915" s="543"/>
      <c r="H915" s="1284"/>
    </row>
    <row r="916" spans="2:8" ht="27" customHeight="1">
      <c r="B916" s="563">
        <v>9280</v>
      </c>
      <c r="C916" s="554" t="s">
        <v>1225</v>
      </c>
      <c r="D916" s="538">
        <f t="shared" ref="D916:H916" si="496">D917</f>
        <v>0</v>
      </c>
      <c r="E916" s="538">
        <f t="shared" si="496"/>
        <v>0</v>
      </c>
      <c r="F916" s="538">
        <f t="shared" si="496"/>
        <v>0</v>
      </c>
      <c r="G916" s="538">
        <f t="shared" si="496"/>
        <v>0</v>
      </c>
      <c r="H916" s="1283">
        <f t="shared" si="496"/>
        <v>0</v>
      </c>
    </row>
    <row r="917" spans="2:8" ht="27" customHeight="1">
      <c r="B917" s="564">
        <v>9281</v>
      </c>
      <c r="C917" s="559" t="s">
        <v>1225</v>
      </c>
      <c r="D917" s="543"/>
      <c r="E917" s="543"/>
      <c r="F917" s="543"/>
      <c r="G917" s="543"/>
      <c r="H917" s="1284"/>
    </row>
    <row r="918" spans="2:8" ht="27" customHeight="1">
      <c r="B918" s="563">
        <v>9300</v>
      </c>
      <c r="C918" s="548" t="s">
        <v>387</v>
      </c>
      <c r="D918" s="538">
        <f t="shared" ref="D918" si="497">D919+D921</f>
        <v>0</v>
      </c>
      <c r="E918" s="538">
        <f t="shared" ref="E918:H918" si="498">E919+E921</f>
        <v>0</v>
      </c>
      <c r="F918" s="538">
        <f t="shared" si="498"/>
        <v>0</v>
      </c>
      <c r="G918" s="538">
        <f t="shared" si="498"/>
        <v>0</v>
      </c>
      <c r="H918" s="1283">
        <f t="shared" si="498"/>
        <v>0</v>
      </c>
    </row>
    <row r="919" spans="2:8" ht="27" customHeight="1">
      <c r="B919" s="563">
        <v>9310</v>
      </c>
      <c r="C919" s="554" t="s">
        <v>1226</v>
      </c>
      <c r="D919" s="538">
        <f t="shared" ref="D919:H919" si="499">D920</f>
        <v>0</v>
      </c>
      <c r="E919" s="538">
        <f t="shared" si="499"/>
        <v>0</v>
      </c>
      <c r="F919" s="538">
        <f t="shared" si="499"/>
        <v>0</v>
      </c>
      <c r="G919" s="538">
        <f t="shared" si="499"/>
        <v>0</v>
      </c>
      <c r="H919" s="1283">
        <f t="shared" si="499"/>
        <v>0</v>
      </c>
    </row>
    <row r="920" spans="2:8" ht="27" customHeight="1">
      <c r="B920" s="564">
        <v>9311</v>
      </c>
      <c r="C920" s="559" t="s">
        <v>387</v>
      </c>
      <c r="D920" s="543"/>
      <c r="E920" s="543"/>
      <c r="F920" s="543"/>
      <c r="G920" s="543"/>
      <c r="H920" s="1284"/>
    </row>
    <row r="921" spans="2:8" ht="27" customHeight="1">
      <c r="B921" s="563">
        <v>9320</v>
      </c>
      <c r="C921" s="554" t="s">
        <v>1227</v>
      </c>
      <c r="D921" s="538">
        <f t="shared" ref="D921:H921" si="500">D922</f>
        <v>0</v>
      </c>
      <c r="E921" s="538">
        <f t="shared" si="500"/>
        <v>0</v>
      </c>
      <c r="F921" s="538">
        <f t="shared" si="500"/>
        <v>0</v>
      </c>
      <c r="G921" s="538">
        <f t="shared" si="500"/>
        <v>0</v>
      </c>
      <c r="H921" s="1283">
        <f t="shared" si="500"/>
        <v>0</v>
      </c>
    </row>
    <row r="922" spans="2:8" ht="27" customHeight="1">
      <c r="B922" s="564">
        <v>9321</v>
      </c>
      <c r="C922" s="559" t="s">
        <v>1227</v>
      </c>
      <c r="D922" s="543"/>
      <c r="E922" s="543"/>
      <c r="F922" s="543"/>
      <c r="G922" s="543"/>
      <c r="H922" s="1284"/>
    </row>
    <row r="923" spans="2:8" ht="27" customHeight="1">
      <c r="B923" s="563">
        <v>9400</v>
      </c>
      <c r="C923" s="548" t="s">
        <v>388</v>
      </c>
      <c r="D923" s="538">
        <f t="shared" ref="D923" si="501">D924+D926</f>
        <v>0</v>
      </c>
      <c r="E923" s="538">
        <f t="shared" ref="E923:H923" si="502">E924+E926</f>
        <v>0</v>
      </c>
      <c r="F923" s="538">
        <f t="shared" si="502"/>
        <v>0</v>
      </c>
      <c r="G923" s="538">
        <f t="shared" si="502"/>
        <v>0</v>
      </c>
      <c r="H923" s="1283">
        <f t="shared" si="502"/>
        <v>0</v>
      </c>
    </row>
    <row r="924" spans="2:8" ht="27" customHeight="1">
      <c r="B924" s="563">
        <v>9410</v>
      </c>
      <c r="C924" s="554" t="s">
        <v>1228</v>
      </c>
      <c r="D924" s="538">
        <f t="shared" ref="D924:H924" si="503">D925</f>
        <v>0</v>
      </c>
      <c r="E924" s="538">
        <f t="shared" si="503"/>
        <v>0</v>
      </c>
      <c r="F924" s="538">
        <f t="shared" si="503"/>
        <v>0</v>
      </c>
      <c r="G924" s="538">
        <f t="shared" si="503"/>
        <v>0</v>
      </c>
      <c r="H924" s="1283">
        <f t="shared" si="503"/>
        <v>0</v>
      </c>
    </row>
    <row r="925" spans="2:8" ht="27" customHeight="1">
      <c r="B925" s="564">
        <v>9411</v>
      </c>
      <c r="C925" s="559" t="s">
        <v>388</v>
      </c>
      <c r="D925" s="543"/>
      <c r="E925" s="543"/>
      <c r="F925" s="543"/>
      <c r="G925" s="543"/>
      <c r="H925" s="1284"/>
    </row>
    <row r="926" spans="2:8" ht="27" customHeight="1">
      <c r="B926" s="563">
        <v>9420</v>
      </c>
      <c r="C926" s="554" t="s">
        <v>1229</v>
      </c>
      <c r="D926" s="538">
        <f t="shared" ref="D926:H926" si="504">D927</f>
        <v>0</v>
      </c>
      <c r="E926" s="538">
        <f t="shared" si="504"/>
        <v>0</v>
      </c>
      <c r="F926" s="538">
        <f t="shared" si="504"/>
        <v>0</v>
      </c>
      <c r="G926" s="538">
        <f t="shared" si="504"/>
        <v>0</v>
      </c>
      <c r="H926" s="1283">
        <f t="shared" si="504"/>
        <v>0</v>
      </c>
    </row>
    <row r="927" spans="2:8" ht="27" customHeight="1">
      <c r="B927" s="564">
        <v>9421</v>
      </c>
      <c r="C927" s="559" t="s">
        <v>1229</v>
      </c>
      <c r="D927" s="543"/>
      <c r="E927" s="543"/>
      <c r="F927" s="543"/>
      <c r="G927" s="543"/>
      <c r="H927" s="1284"/>
    </row>
    <row r="928" spans="2:8" ht="27" customHeight="1">
      <c r="B928" s="563">
        <v>9500</v>
      </c>
      <c r="C928" s="548" t="s">
        <v>389</v>
      </c>
      <c r="D928" s="538">
        <f t="shared" ref="D928:H928" si="505">D929</f>
        <v>0</v>
      </c>
      <c r="E928" s="538">
        <f t="shared" si="505"/>
        <v>0</v>
      </c>
      <c r="F928" s="538">
        <f t="shared" si="505"/>
        <v>0</v>
      </c>
      <c r="G928" s="538">
        <f t="shared" si="505"/>
        <v>0</v>
      </c>
      <c r="H928" s="1283">
        <f t="shared" si="505"/>
        <v>0</v>
      </c>
    </row>
    <row r="929" spans="2:8" ht="27" customHeight="1">
      <c r="B929" s="563">
        <v>9510</v>
      </c>
      <c r="C929" s="554" t="s">
        <v>1230</v>
      </c>
      <c r="D929" s="538">
        <f t="shared" ref="D929" si="506">D930+D931</f>
        <v>0</v>
      </c>
      <c r="E929" s="538">
        <f t="shared" ref="E929:H929" si="507">E930+E931</f>
        <v>0</v>
      </c>
      <c r="F929" s="538">
        <f t="shared" si="507"/>
        <v>0</v>
      </c>
      <c r="G929" s="538">
        <f t="shared" si="507"/>
        <v>0</v>
      </c>
      <c r="H929" s="1283">
        <f t="shared" si="507"/>
        <v>0</v>
      </c>
    </row>
    <row r="930" spans="2:8" ht="27" customHeight="1">
      <c r="B930" s="564">
        <v>9511</v>
      </c>
      <c r="C930" s="559" t="s">
        <v>1231</v>
      </c>
      <c r="D930" s="543"/>
      <c r="E930" s="543"/>
      <c r="F930" s="543"/>
      <c r="G930" s="543"/>
      <c r="H930" s="1284"/>
    </row>
    <row r="931" spans="2:8" ht="27" customHeight="1">
      <c r="B931" s="564">
        <v>9512</v>
      </c>
      <c r="C931" s="559" t="s">
        <v>1232</v>
      </c>
      <c r="D931" s="543"/>
      <c r="E931" s="543"/>
      <c r="F931" s="543"/>
      <c r="G931" s="543"/>
      <c r="H931" s="1284"/>
    </row>
    <row r="932" spans="2:8" ht="27" customHeight="1">
      <c r="B932" s="563">
        <v>9600</v>
      </c>
      <c r="C932" s="556" t="s">
        <v>390</v>
      </c>
      <c r="D932" s="538">
        <f t="shared" ref="D932" si="508">D933+D935</f>
        <v>0</v>
      </c>
      <c r="E932" s="538">
        <f t="shared" ref="E932:H932" si="509">E933+E935</f>
        <v>0</v>
      </c>
      <c r="F932" s="538">
        <f t="shared" si="509"/>
        <v>0</v>
      </c>
      <c r="G932" s="538">
        <f t="shared" si="509"/>
        <v>0</v>
      </c>
      <c r="H932" s="1283">
        <f t="shared" si="509"/>
        <v>0</v>
      </c>
    </row>
    <row r="933" spans="2:8" ht="27" customHeight="1">
      <c r="B933" s="563">
        <v>9610</v>
      </c>
      <c r="C933" s="554" t="s">
        <v>1233</v>
      </c>
      <c r="D933" s="538">
        <f t="shared" ref="D933:H933" si="510">D934</f>
        <v>0</v>
      </c>
      <c r="E933" s="538">
        <f t="shared" si="510"/>
        <v>0</v>
      </c>
      <c r="F933" s="538">
        <f t="shared" si="510"/>
        <v>0</v>
      </c>
      <c r="G933" s="538">
        <f t="shared" si="510"/>
        <v>0</v>
      </c>
      <c r="H933" s="1283">
        <f t="shared" si="510"/>
        <v>0</v>
      </c>
    </row>
    <row r="934" spans="2:8" ht="27" customHeight="1">
      <c r="B934" s="564">
        <v>9611</v>
      </c>
      <c r="C934" s="559" t="s">
        <v>1233</v>
      </c>
      <c r="D934" s="543"/>
      <c r="E934" s="543"/>
      <c r="F934" s="543"/>
      <c r="G934" s="543"/>
      <c r="H934" s="1284"/>
    </row>
    <row r="935" spans="2:8" ht="27" customHeight="1">
      <c r="B935" s="563">
        <v>9620</v>
      </c>
      <c r="C935" s="554" t="s">
        <v>1234</v>
      </c>
      <c r="D935" s="538">
        <f t="shared" ref="D935:H935" si="511">D936</f>
        <v>0</v>
      </c>
      <c r="E935" s="538">
        <f t="shared" si="511"/>
        <v>0</v>
      </c>
      <c r="F935" s="538">
        <f t="shared" si="511"/>
        <v>0</v>
      </c>
      <c r="G935" s="538">
        <f t="shared" si="511"/>
        <v>0</v>
      </c>
      <c r="H935" s="1283">
        <f t="shared" si="511"/>
        <v>0</v>
      </c>
    </row>
    <row r="936" spans="2:8" ht="27" customHeight="1">
      <c r="B936" s="564">
        <v>9621</v>
      </c>
      <c r="C936" s="559" t="s">
        <v>1234</v>
      </c>
      <c r="D936" s="543"/>
      <c r="E936" s="543"/>
      <c r="F936" s="543"/>
      <c r="G936" s="543"/>
      <c r="H936" s="1284"/>
    </row>
    <row r="937" spans="2:8" ht="27" customHeight="1">
      <c r="B937" s="563">
        <v>9900</v>
      </c>
      <c r="C937" s="556" t="s">
        <v>391</v>
      </c>
      <c r="D937" s="538">
        <f>+D938</f>
        <v>0</v>
      </c>
      <c r="E937" s="538">
        <f t="shared" ref="E937:H937" si="512">+E938</f>
        <v>0</v>
      </c>
      <c r="F937" s="538">
        <f t="shared" si="512"/>
        <v>0</v>
      </c>
      <c r="G937" s="538">
        <f t="shared" si="512"/>
        <v>0</v>
      </c>
      <c r="H937" s="1283">
        <f t="shared" si="512"/>
        <v>0</v>
      </c>
    </row>
    <row r="938" spans="2:8" ht="27" customHeight="1">
      <c r="B938" s="563">
        <v>9910</v>
      </c>
      <c r="C938" s="554" t="s">
        <v>1235</v>
      </c>
      <c r="D938" s="538">
        <f>SUM(D939:D940)</f>
        <v>0</v>
      </c>
      <c r="E938" s="538">
        <f t="shared" ref="E938:H938" si="513">SUM(E939:E940)</f>
        <v>0</v>
      </c>
      <c r="F938" s="538">
        <f t="shared" si="513"/>
        <v>0</v>
      </c>
      <c r="G938" s="538">
        <f t="shared" si="513"/>
        <v>0</v>
      </c>
      <c r="H938" s="1283">
        <f t="shared" si="513"/>
        <v>0</v>
      </c>
    </row>
    <row r="939" spans="2:8" ht="27" customHeight="1">
      <c r="B939" s="564">
        <v>9911</v>
      </c>
      <c r="C939" s="559" t="s">
        <v>1236</v>
      </c>
      <c r="D939" s="543"/>
      <c r="E939" s="543"/>
      <c r="F939" s="543"/>
      <c r="G939" s="543"/>
      <c r="H939" s="1284"/>
    </row>
    <row r="940" spans="2:8" ht="27" customHeight="1">
      <c r="B940" s="564">
        <v>9912</v>
      </c>
      <c r="C940" s="559" t="s">
        <v>1237</v>
      </c>
      <c r="D940" s="543"/>
      <c r="E940" s="543"/>
      <c r="F940" s="543"/>
      <c r="G940" s="543"/>
      <c r="H940" s="1284"/>
    </row>
    <row r="941" spans="2:8" ht="27" customHeight="1" thickBot="1">
      <c r="B941" s="1286" t="s">
        <v>2112</v>
      </c>
      <c r="C941" s="1287"/>
      <c r="D941" s="1288">
        <f t="shared" ref="D941" si="514">D883+D901+D918+D923+D928+D932+D937</f>
        <v>0</v>
      </c>
      <c r="E941" s="1288">
        <f t="shared" ref="E941:H941" si="515">E883+E901+E918+E923+E928+E932+E937</f>
        <v>0</v>
      </c>
      <c r="F941" s="1288">
        <f t="shared" si="515"/>
        <v>0</v>
      </c>
      <c r="G941" s="1288">
        <f t="shared" si="515"/>
        <v>0</v>
      </c>
      <c r="H941" s="1289">
        <f t="shared" si="515"/>
        <v>0</v>
      </c>
    </row>
    <row r="942" spans="2:8" ht="27" customHeight="1" thickTop="1" thickBot="1">
      <c r="B942" s="574" t="s">
        <v>178</v>
      </c>
      <c r="C942" s="575" t="s">
        <v>2115</v>
      </c>
      <c r="D942" s="576">
        <f t="shared" ref="D942:H942" si="516">D119+D248+D434+D560+D679+D751+D846+D881+D941</f>
        <v>0</v>
      </c>
      <c r="E942" s="576">
        <f t="shared" si="516"/>
        <v>0</v>
      </c>
      <c r="F942" s="576">
        <f t="shared" si="516"/>
        <v>0</v>
      </c>
      <c r="G942" s="576">
        <f t="shared" si="516"/>
        <v>0</v>
      </c>
      <c r="H942" s="577">
        <f t="shared" si="516"/>
        <v>0</v>
      </c>
    </row>
    <row r="943" spans="2:8" ht="27" customHeight="1" thickTop="1">
      <c r="B943" s="1888" t="s">
        <v>1928</v>
      </c>
      <c r="C943" s="1888"/>
      <c r="D943" s="1888"/>
      <c r="E943" s="1888"/>
      <c r="F943" s="1888"/>
      <c r="G943" s="1888"/>
      <c r="H943" s="1888"/>
    </row>
    <row r="944" spans="2:8" s="187" customFormat="1" ht="12">
      <c r="C944" s="1020" t="s">
        <v>1635</v>
      </c>
    </row>
    <row r="945" spans="2:8">
      <c r="B945" s="580"/>
      <c r="C945" s="581"/>
      <c r="D945" s="557"/>
      <c r="E945" s="557"/>
      <c r="F945" s="557"/>
      <c r="G945" s="557"/>
      <c r="H945" s="557"/>
    </row>
    <row r="946" spans="2:8">
      <c r="B946" s="580"/>
      <c r="C946" s="581"/>
      <c r="D946" s="557"/>
      <c r="E946" s="557"/>
      <c r="F946" s="557"/>
      <c r="G946" s="557"/>
      <c r="H946" s="557"/>
    </row>
    <row r="947" spans="2:8">
      <c r="B947" s="580"/>
      <c r="C947" s="581"/>
      <c r="D947" s="557"/>
      <c r="E947" s="557"/>
      <c r="F947" s="557"/>
      <c r="G947" s="557"/>
      <c r="H947" s="557"/>
    </row>
    <row r="948" spans="2:8">
      <c r="B948" s="580"/>
      <c r="C948" s="581"/>
      <c r="D948" s="557"/>
      <c r="E948" s="557"/>
      <c r="F948" s="557"/>
      <c r="G948" s="557"/>
      <c r="H948" s="557"/>
    </row>
    <row r="949" spans="2:8">
      <c r="B949" s="580"/>
      <c r="C949" s="581"/>
      <c r="D949" s="557"/>
      <c r="E949" s="557"/>
      <c r="F949" s="557"/>
      <c r="G949" s="557"/>
      <c r="H949" s="557"/>
    </row>
  </sheetData>
  <mergeCells count="8">
    <mergeCell ref="B943:H943"/>
    <mergeCell ref="B2:H2"/>
    <mergeCell ref="B3:H3"/>
    <mergeCell ref="B4:H4"/>
    <mergeCell ref="B9:B11"/>
    <mergeCell ref="C9:C11"/>
    <mergeCell ref="D9:G9"/>
    <mergeCell ref="H9:H11"/>
  </mergeCells>
  <printOptions horizontalCentered="1"/>
  <pageMargins left="0.70866141732283472" right="0.70866141732283472" top="0.74803149606299213" bottom="0.74803149606299213" header="0.31496062992125984" footer="0.31496062992125984"/>
  <pageSetup paperSize="210" scale="57" fitToHeight="18" orientation="landscape" r:id="rId1"/>
  <headerFooter alignWithMargins="0"/>
  <rowBreaks count="1" manualBreakCount="1">
    <brk id="4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C5:L68"/>
  <sheetViews>
    <sheetView topLeftCell="C15" zoomScale="90" zoomScaleNormal="90" workbookViewId="0">
      <selection activeCell="B2" sqref="B2:Z55"/>
    </sheetView>
  </sheetViews>
  <sheetFormatPr baseColWidth="10" defaultRowHeight="15"/>
  <cols>
    <col min="1" max="3" width="11.42578125" style="585"/>
    <col min="4" max="4" width="30" style="585" customWidth="1"/>
    <col min="5" max="5" width="11" style="585" customWidth="1"/>
    <col min="6" max="6" width="18.7109375" style="585" customWidth="1"/>
    <col min="7" max="7" width="13.28515625" style="585" customWidth="1"/>
    <col min="8" max="8" width="15" style="585" customWidth="1"/>
    <col min="9" max="9" width="12.7109375" style="585" customWidth="1"/>
    <col min="10" max="10" width="10.28515625" style="585" customWidth="1"/>
    <col min="11" max="11" width="10.85546875" style="585" customWidth="1"/>
    <col min="12" max="12" width="12.42578125" style="585" customWidth="1"/>
    <col min="13" max="16384" width="11.42578125" style="585"/>
  </cols>
  <sheetData>
    <row r="5" spans="4:12" ht="97.5" customHeight="1" thickBot="1">
      <c r="D5" s="1890"/>
      <c r="E5" s="1891"/>
      <c r="F5" s="1891"/>
      <c r="G5" s="1891"/>
      <c r="H5" s="1891"/>
      <c r="I5" s="1891"/>
      <c r="J5" s="1891"/>
      <c r="K5" s="1891"/>
      <c r="L5" s="1892"/>
    </row>
    <row r="6" spans="4:12">
      <c r="D6" s="1893" t="s">
        <v>18</v>
      </c>
      <c r="E6" s="1895" t="s">
        <v>1253</v>
      </c>
      <c r="F6" s="1895"/>
      <c r="G6" s="1895"/>
      <c r="H6" s="1895"/>
      <c r="I6" s="1895"/>
      <c r="J6" s="1895"/>
      <c r="K6" s="1895"/>
      <c r="L6" s="1896"/>
    </row>
    <row r="7" spans="4:12" ht="42" customHeight="1" thickBot="1">
      <c r="D7" s="1894"/>
      <c r="E7" s="598" t="s">
        <v>1252</v>
      </c>
      <c r="F7" s="597" t="s">
        <v>1251</v>
      </c>
      <c r="G7" s="597" t="s">
        <v>1250</v>
      </c>
      <c r="H7" s="597" t="s">
        <v>1249</v>
      </c>
      <c r="I7" s="597" t="s">
        <v>1248</v>
      </c>
      <c r="J7" s="597" t="s">
        <v>1247</v>
      </c>
      <c r="K7" s="597" t="s">
        <v>1246</v>
      </c>
      <c r="L7" s="597" t="s">
        <v>1245</v>
      </c>
    </row>
    <row r="8" spans="4:12" ht="30" customHeight="1">
      <c r="D8" s="594" t="s">
        <v>1244</v>
      </c>
      <c r="E8" s="596"/>
      <c r="F8" s="596"/>
      <c r="G8" s="596"/>
      <c r="H8" s="596"/>
      <c r="I8" s="596"/>
      <c r="J8" s="596"/>
      <c r="K8" s="596"/>
      <c r="L8" s="596"/>
    </row>
    <row r="9" spans="4:12" ht="30" customHeight="1">
      <c r="D9" s="594" t="s">
        <v>1243</v>
      </c>
      <c r="E9" s="593"/>
      <c r="F9" s="593"/>
      <c r="G9" s="593"/>
      <c r="H9" s="593"/>
      <c r="I9" s="593"/>
      <c r="J9" s="593"/>
      <c r="K9" s="593"/>
      <c r="L9" s="593"/>
    </row>
    <row r="10" spans="4:12" ht="41.25" customHeight="1">
      <c r="D10" s="595" t="s">
        <v>1242</v>
      </c>
      <c r="E10" s="593"/>
      <c r="F10" s="593"/>
      <c r="G10" s="593"/>
      <c r="H10" s="593"/>
      <c r="I10" s="593"/>
      <c r="J10" s="593"/>
      <c r="K10" s="593"/>
      <c r="L10" s="593"/>
    </row>
    <row r="11" spans="4:12" ht="30" customHeight="1">
      <c r="D11" s="594" t="s">
        <v>1241</v>
      </c>
      <c r="E11" s="593"/>
      <c r="F11" s="593"/>
      <c r="G11" s="593"/>
      <c r="H11" s="593"/>
      <c r="I11" s="593"/>
      <c r="J11" s="593"/>
      <c r="K11" s="593"/>
      <c r="L11" s="593"/>
    </row>
    <row r="12" spans="4:12" ht="30" customHeight="1" thickBot="1">
      <c r="D12" s="592" t="s">
        <v>1240</v>
      </c>
      <c r="E12" s="591"/>
      <c r="F12" s="591"/>
      <c r="G12" s="591"/>
      <c r="H12" s="591"/>
      <c r="I12" s="591"/>
      <c r="J12" s="591"/>
      <c r="K12" s="591"/>
      <c r="L12" s="591"/>
    </row>
    <row r="13" spans="4:12" ht="24.75" customHeight="1" thickTop="1">
      <c r="D13" s="590" t="s">
        <v>1239</v>
      </c>
      <c r="E13" s="589"/>
      <c r="F13" s="589"/>
      <c r="G13" s="589"/>
      <c r="H13" s="589"/>
      <c r="I13" s="589"/>
      <c r="J13" s="589"/>
      <c r="K13" s="589"/>
      <c r="L13" s="589"/>
    </row>
    <row r="14" spans="4:12">
      <c r="D14" s="1390" t="s">
        <v>2105</v>
      </c>
    </row>
    <row r="61" spans="3:3">
      <c r="C61" s="1316"/>
    </row>
    <row r="68" spans="4:4">
      <c r="D68" s="1300"/>
    </row>
  </sheetData>
  <customSheetViews>
    <customSheetView guid="{AB7C7113-F865-4779-9FA4-3A0AD2C9E93A}" scale="90" topLeftCell="C4">
      <selection activeCell="J18" sqref="J18"/>
      <pageMargins left="0.7" right="0.7" top="0.75" bottom="0.75" header="0.3" footer="0.3"/>
      <pageSetup orientation="portrait" r:id="rId1"/>
    </customSheetView>
    <customSheetView guid="{05A24B3F-0046-4A93-964B-C8E884CA78A3}" scale="90" topLeftCell="C4">
      <selection activeCell="J18" sqref="J18"/>
      <pageMargins left="0.7" right="0.7" top="0.75" bottom="0.75" header="0.3" footer="0.3"/>
      <pageSetup orientation="portrait" r:id="rId2"/>
    </customSheetView>
  </customSheetViews>
  <mergeCells count="3">
    <mergeCell ref="D5:L5"/>
    <mergeCell ref="D6:D7"/>
    <mergeCell ref="E6:L6"/>
  </mergeCells>
  <pageMargins left="0.7" right="0.7" top="0.75" bottom="0.75" header="0.3" footer="0.3"/>
  <pageSetup orientation="portrait" r:id="rId3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C5:L72"/>
  <sheetViews>
    <sheetView topLeftCell="C55" zoomScale="90" zoomScaleNormal="90" workbookViewId="0">
      <selection activeCell="B2" sqref="B2:Z55"/>
    </sheetView>
  </sheetViews>
  <sheetFormatPr baseColWidth="10" defaultRowHeight="15"/>
  <cols>
    <col min="1" max="2" width="11.42578125" style="585"/>
    <col min="3" max="3" width="3.140625" style="585" customWidth="1"/>
    <col min="4" max="4" width="45.28515625" style="585" customWidth="1"/>
    <col min="5" max="5" width="11" style="585" customWidth="1"/>
    <col min="6" max="6" width="18.7109375" style="585" customWidth="1"/>
    <col min="7" max="7" width="13.28515625" style="585" customWidth="1"/>
    <col min="8" max="8" width="13.140625" style="585" customWidth="1"/>
    <col min="9" max="9" width="10.42578125" style="585" customWidth="1"/>
    <col min="10" max="10" width="10.28515625" style="585" customWidth="1"/>
    <col min="11" max="11" width="10.85546875" style="585" customWidth="1"/>
    <col min="12" max="12" width="12.42578125" style="585" customWidth="1"/>
    <col min="13" max="13" width="1" style="585" customWidth="1"/>
    <col min="14" max="16384" width="11.42578125" style="585"/>
  </cols>
  <sheetData>
    <row r="5" spans="4:12" ht="105" customHeight="1" thickBot="1">
      <c r="D5" s="1890"/>
      <c r="E5" s="1891"/>
      <c r="F5" s="1891"/>
      <c r="G5" s="1891"/>
      <c r="H5" s="1891"/>
      <c r="I5" s="1891"/>
      <c r="J5" s="1891"/>
      <c r="K5" s="1891"/>
      <c r="L5" s="1892"/>
    </row>
    <row r="6" spans="4:12">
      <c r="D6" s="1898" t="s">
        <v>1307</v>
      </c>
      <c r="E6" s="1900" t="s">
        <v>1253</v>
      </c>
      <c r="F6" s="1900"/>
      <c r="G6" s="1900"/>
      <c r="H6" s="1900"/>
      <c r="I6" s="1900"/>
      <c r="J6" s="1900"/>
      <c r="K6" s="1900"/>
      <c r="L6" s="1901"/>
    </row>
    <row r="7" spans="4:12" ht="42" customHeight="1" thickBot="1">
      <c r="D7" s="1899"/>
      <c r="E7" s="605" t="s">
        <v>1252</v>
      </c>
      <c r="F7" s="604" t="s">
        <v>1251</v>
      </c>
      <c r="G7" s="604" t="s">
        <v>1250</v>
      </c>
      <c r="H7" s="604" t="s">
        <v>1249</v>
      </c>
      <c r="I7" s="604" t="s">
        <v>1248</v>
      </c>
      <c r="J7" s="604" t="s">
        <v>1247</v>
      </c>
      <c r="K7" s="604" t="s">
        <v>1246</v>
      </c>
      <c r="L7" s="604" t="s">
        <v>1245</v>
      </c>
    </row>
    <row r="8" spans="4:12" ht="15.75" customHeight="1">
      <c r="D8" s="594" t="s">
        <v>1306</v>
      </c>
      <c r="E8" s="596"/>
      <c r="F8" s="596"/>
      <c r="G8" s="596"/>
      <c r="H8" s="596"/>
      <c r="I8" s="596"/>
      <c r="J8" s="596"/>
      <c r="K8" s="596"/>
      <c r="L8" s="596"/>
    </row>
    <row r="9" spans="4:12" ht="15.75" customHeight="1">
      <c r="D9" s="602" t="s">
        <v>1305</v>
      </c>
      <c r="E9" s="593"/>
      <c r="F9" s="593"/>
      <c r="G9" s="593"/>
      <c r="H9" s="593"/>
      <c r="I9" s="593"/>
      <c r="J9" s="593"/>
      <c r="K9" s="593"/>
      <c r="L9" s="593"/>
    </row>
    <row r="10" spans="4:12" ht="15.75" customHeight="1">
      <c r="D10" s="603" t="s">
        <v>1304</v>
      </c>
      <c r="E10" s="593"/>
      <c r="F10" s="593"/>
      <c r="G10" s="593"/>
      <c r="H10" s="593"/>
      <c r="I10" s="593"/>
      <c r="J10" s="593"/>
      <c r="K10" s="593"/>
      <c r="L10" s="593"/>
    </row>
    <row r="11" spans="4:12" ht="15.75" customHeight="1">
      <c r="D11" s="594" t="s">
        <v>1303</v>
      </c>
      <c r="E11" s="593"/>
      <c r="F11" s="593"/>
      <c r="G11" s="593"/>
      <c r="H11" s="593"/>
      <c r="I11" s="593"/>
      <c r="J11" s="593"/>
      <c r="K11" s="593"/>
      <c r="L11" s="593"/>
    </row>
    <row r="12" spans="4:12" ht="15.75" customHeight="1">
      <c r="D12" s="602" t="s">
        <v>1302</v>
      </c>
      <c r="E12" s="593"/>
      <c r="F12" s="593"/>
      <c r="G12" s="593"/>
      <c r="H12" s="593"/>
      <c r="I12" s="593"/>
      <c r="J12" s="593"/>
      <c r="K12" s="593"/>
      <c r="L12" s="593"/>
    </row>
    <row r="13" spans="4:12" ht="15.75" customHeight="1">
      <c r="D13" s="602" t="s">
        <v>1301</v>
      </c>
      <c r="E13" s="593"/>
      <c r="F13" s="593"/>
      <c r="G13" s="593"/>
      <c r="H13" s="593"/>
      <c r="I13" s="593"/>
      <c r="J13" s="593"/>
      <c r="K13" s="593"/>
      <c r="L13" s="593"/>
    </row>
    <row r="14" spans="4:12" ht="15.75" customHeight="1">
      <c r="D14" s="602" t="s">
        <v>1300</v>
      </c>
      <c r="E14" s="593"/>
      <c r="F14" s="593"/>
      <c r="G14" s="593"/>
      <c r="H14" s="593"/>
      <c r="I14" s="593"/>
      <c r="J14" s="593"/>
      <c r="K14" s="593"/>
      <c r="L14" s="593"/>
    </row>
    <row r="15" spans="4:12" ht="15.75" customHeight="1">
      <c r="D15" s="594" t="s">
        <v>1299</v>
      </c>
      <c r="E15" s="593"/>
      <c r="F15" s="593"/>
      <c r="G15" s="593"/>
      <c r="H15" s="593"/>
      <c r="I15" s="593"/>
      <c r="J15" s="593"/>
      <c r="K15" s="593"/>
      <c r="L15" s="593"/>
    </row>
    <row r="16" spans="4:12" ht="15.75" customHeight="1">
      <c r="D16" s="602" t="s">
        <v>1298</v>
      </c>
      <c r="E16" s="593"/>
      <c r="F16" s="593"/>
      <c r="G16" s="593"/>
      <c r="H16" s="593"/>
      <c r="I16" s="593"/>
      <c r="J16" s="593"/>
      <c r="K16" s="593"/>
      <c r="L16" s="593"/>
    </row>
    <row r="17" spans="4:12" ht="15.75" customHeight="1">
      <c r="D17" s="602" t="s">
        <v>1297</v>
      </c>
      <c r="E17" s="593"/>
      <c r="F17" s="593"/>
      <c r="G17" s="593"/>
      <c r="H17" s="593"/>
      <c r="I17" s="593"/>
      <c r="J17" s="593"/>
      <c r="K17" s="593"/>
      <c r="L17" s="593"/>
    </row>
    <row r="18" spans="4:12" ht="15.75" customHeight="1">
      <c r="D18" s="602" t="s">
        <v>1296</v>
      </c>
      <c r="E18" s="593"/>
      <c r="F18" s="593"/>
      <c r="G18" s="593"/>
      <c r="H18" s="593"/>
      <c r="I18" s="593"/>
      <c r="J18" s="593"/>
      <c r="K18" s="593"/>
      <c r="L18" s="593"/>
    </row>
    <row r="19" spans="4:12" ht="15.75" customHeight="1">
      <c r="D19" s="602" t="s">
        <v>1295</v>
      </c>
      <c r="E19" s="593"/>
      <c r="F19" s="593"/>
      <c r="G19" s="593"/>
      <c r="H19" s="593"/>
      <c r="I19" s="593"/>
      <c r="J19" s="593"/>
      <c r="K19" s="593"/>
      <c r="L19" s="593"/>
    </row>
    <row r="20" spans="4:12" ht="15.75" customHeight="1">
      <c r="D20" s="602" t="s">
        <v>1294</v>
      </c>
      <c r="E20" s="593"/>
      <c r="F20" s="593"/>
      <c r="G20" s="593"/>
      <c r="H20" s="593"/>
      <c r="I20" s="593"/>
      <c r="J20" s="593"/>
      <c r="K20" s="593"/>
      <c r="L20" s="593"/>
    </row>
    <row r="21" spans="4:12" ht="15.75" customHeight="1">
      <c r="D21" s="602" t="s">
        <v>1293</v>
      </c>
      <c r="E21" s="593"/>
      <c r="F21" s="593"/>
      <c r="G21" s="593"/>
      <c r="H21" s="593"/>
      <c r="I21" s="593"/>
      <c r="J21" s="593"/>
      <c r="K21" s="593"/>
      <c r="L21" s="593"/>
    </row>
    <row r="22" spans="4:12" ht="15.75" customHeight="1">
      <c r="D22" s="602" t="s">
        <v>1292</v>
      </c>
      <c r="E22" s="593"/>
      <c r="F22" s="593"/>
      <c r="G22" s="593"/>
      <c r="H22" s="593"/>
      <c r="I22" s="593"/>
      <c r="J22" s="593"/>
      <c r="K22" s="593"/>
      <c r="L22" s="593"/>
    </row>
    <row r="23" spans="4:12" ht="15.75" customHeight="1">
      <c r="D23" s="602" t="s">
        <v>1291</v>
      </c>
      <c r="E23" s="593"/>
      <c r="F23" s="593"/>
      <c r="G23" s="593"/>
      <c r="H23" s="593"/>
      <c r="I23" s="593"/>
      <c r="J23" s="593"/>
      <c r="K23" s="593"/>
      <c r="L23" s="593"/>
    </row>
    <row r="24" spans="4:12" ht="15.75" customHeight="1">
      <c r="D24" s="602" t="s">
        <v>1290</v>
      </c>
      <c r="E24" s="593"/>
      <c r="F24" s="593"/>
      <c r="G24" s="593"/>
      <c r="H24" s="593"/>
      <c r="I24" s="593"/>
      <c r="J24" s="593"/>
      <c r="K24" s="593"/>
      <c r="L24" s="593"/>
    </row>
    <row r="25" spans="4:12" ht="15.75" customHeight="1">
      <c r="D25" s="602" t="s">
        <v>1289</v>
      </c>
      <c r="E25" s="593"/>
      <c r="F25" s="593"/>
      <c r="G25" s="593"/>
      <c r="H25" s="593"/>
      <c r="I25" s="593"/>
      <c r="J25" s="593"/>
      <c r="K25" s="593"/>
      <c r="L25" s="593"/>
    </row>
    <row r="26" spans="4:12" ht="15.75" customHeight="1">
      <c r="D26" s="602" t="s">
        <v>1288</v>
      </c>
      <c r="E26" s="593"/>
      <c r="F26" s="593"/>
      <c r="G26" s="593"/>
      <c r="H26" s="593"/>
      <c r="I26" s="593"/>
      <c r="J26" s="593"/>
      <c r="K26" s="593"/>
      <c r="L26" s="593"/>
    </row>
    <row r="27" spans="4:12" ht="15.75" customHeight="1">
      <c r="D27" s="602" t="s">
        <v>1287</v>
      </c>
      <c r="E27" s="593"/>
      <c r="F27" s="593"/>
      <c r="G27" s="593"/>
      <c r="H27" s="593"/>
      <c r="I27" s="593"/>
      <c r="J27" s="593"/>
      <c r="K27" s="593"/>
      <c r="L27" s="593"/>
    </row>
    <row r="28" spans="4:12" ht="15.75" customHeight="1">
      <c r="D28" s="602" t="s">
        <v>1286</v>
      </c>
      <c r="E28" s="593"/>
      <c r="F28" s="593"/>
      <c r="G28" s="593"/>
      <c r="H28" s="593"/>
      <c r="I28" s="593"/>
      <c r="J28" s="593"/>
      <c r="K28" s="593"/>
      <c r="L28" s="593"/>
    </row>
    <row r="29" spans="4:12" ht="15.75" customHeight="1">
      <c r="D29" s="602" t="s">
        <v>1285</v>
      </c>
      <c r="E29" s="593"/>
      <c r="F29" s="593"/>
      <c r="G29" s="593"/>
      <c r="H29" s="593"/>
      <c r="I29" s="593"/>
      <c r="J29" s="593"/>
      <c r="K29" s="593"/>
      <c r="L29" s="593"/>
    </row>
    <row r="30" spans="4:12" ht="15.75" customHeight="1">
      <c r="D30" s="602" t="s">
        <v>1284</v>
      </c>
      <c r="E30" s="593"/>
      <c r="F30" s="593"/>
      <c r="G30" s="593"/>
      <c r="H30" s="593"/>
      <c r="I30" s="593"/>
      <c r="J30" s="593"/>
      <c r="K30" s="593"/>
      <c r="L30" s="593"/>
    </row>
    <row r="31" spans="4:12" ht="15.75" customHeight="1">
      <c r="D31" s="602" t="s">
        <v>1283</v>
      </c>
      <c r="E31" s="593"/>
      <c r="F31" s="593"/>
      <c r="G31" s="593"/>
      <c r="H31" s="593"/>
      <c r="I31" s="593"/>
      <c r="J31" s="593"/>
      <c r="K31" s="593"/>
      <c r="L31" s="593"/>
    </row>
    <row r="32" spans="4:12" ht="15.75" customHeight="1">
      <c r="D32" s="602" t="s">
        <v>1282</v>
      </c>
      <c r="E32" s="593"/>
      <c r="F32" s="593"/>
      <c r="G32" s="593"/>
      <c r="H32" s="593"/>
      <c r="I32" s="593"/>
      <c r="J32" s="593"/>
      <c r="K32" s="593"/>
      <c r="L32" s="593"/>
    </row>
    <row r="33" spans="4:12" ht="15.75" customHeight="1">
      <c r="D33" s="602" t="s">
        <v>1281</v>
      </c>
      <c r="E33" s="593"/>
      <c r="F33" s="593"/>
      <c r="G33" s="593"/>
      <c r="H33" s="593"/>
      <c r="I33" s="593"/>
      <c r="J33" s="593"/>
      <c r="K33" s="593"/>
      <c r="L33" s="593"/>
    </row>
    <row r="34" spans="4:12" ht="15.75" customHeight="1">
      <c r="D34" s="602" t="s">
        <v>1280</v>
      </c>
      <c r="E34" s="593"/>
      <c r="F34" s="593"/>
      <c r="G34" s="593"/>
      <c r="H34" s="593"/>
      <c r="I34" s="593"/>
      <c r="J34" s="593"/>
      <c r="K34" s="593"/>
      <c r="L34" s="593"/>
    </row>
    <row r="35" spans="4:12" ht="15.75" customHeight="1">
      <c r="D35" s="594" t="s">
        <v>1279</v>
      </c>
      <c r="E35" s="593"/>
      <c r="F35" s="593"/>
      <c r="G35" s="593"/>
      <c r="H35" s="593"/>
      <c r="I35" s="593"/>
      <c r="J35" s="593"/>
      <c r="K35" s="593"/>
      <c r="L35" s="593"/>
    </row>
    <row r="36" spans="4:12" ht="15.75" customHeight="1">
      <c r="D36" s="594" t="s">
        <v>1278</v>
      </c>
      <c r="E36" s="593"/>
      <c r="F36" s="593"/>
      <c r="G36" s="593"/>
      <c r="H36" s="593"/>
      <c r="I36" s="593"/>
      <c r="J36" s="593"/>
      <c r="K36" s="593"/>
      <c r="L36" s="593"/>
    </row>
    <row r="37" spans="4:12" ht="15.75" customHeight="1">
      <c r="D37" s="602" t="s">
        <v>1277</v>
      </c>
      <c r="E37" s="593"/>
      <c r="F37" s="593"/>
      <c r="G37" s="593"/>
      <c r="H37" s="593"/>
      <c r="I37" s="593"/>
      <c r="J37" s="593"/>
      <c r="K37" s="593"/>
      <c r="L37" s="593"/>
    </row>
    <row r="38" spans="4:12" ht="15.75" customHeight="1">
      <c r="D38" s="602" t="s">
        <v>1276</v>
      </c>
      <c r="E38" s="593"/>
      <c r="F38" s="593"/>
      <c r="G38" s="593"/>
      <c r="H38" s="593"/>
      <c r="I38" s="593"/>
      <c r="J38" s="593"/>
      <c r="K38" s="593"/>
      <c r="L38" s="593"/>
    </row>
    <row r="39" spans="4:12" ht="15.75" customHeight="1">
      <c r="D39" s="602" t="s">
        <v>1275</v>
      </c>
      <c r="E39" s="593"/>
      <c r="F39" s="593"/>
      <c r="G39" s="593"/>
      <c r="H39" s="593"/>
      <c r="I39" s="593"/>
      <c r="J39" s="593"/>
      <c r="K39" s="593"/>
      <c r="L39" s="593"/>
    </row>
    <row r="40" spans="4:12" ht="15.75" customHeight="1">
      <c r="D40" s="594" t="s">
        <v>1274</v>
      </c>
      <c r="E40" s="593"/>
      <c r="F40" s="593"/>
      <c r="G40" s="593"/>
      <c r="H40" s="593"/>
      <c r="I40" s="593"/>
      <c r="J40" s="593"/>
      <c r="K40" s="593"/>
      <c r="L40" s="593"/>
    </row>
    <row r="41" spans="4:12" ht="15.75" customHeight="1">
      <c r="D41" s="602" t="s">
        <v>1273</v>
      </c>
      <c r="E41" s="593"/>
      <c r="F41" s="593"/>
      <c r="G41" s="593"/>
      <c r="H41" s="593"/>
      <c r="I41" s="593"/>
      <c r="J41" s="593"/>
      <c r="K41" s="593"/>
      <c r="L41" s="593"/>
    </row>
    <row r="42" spans="4:12" ht="15.75" customHeight="1">
      <c r="D42" s="594" t="s">
        <v>1272</v>
      </c>
      <c r="E42" s="593"/>
      <c r="F42" s="593"/>
      <c r="G42" s="593"/>
      <c r="H42" s="593"/>
      <c r="I42" s="593"/>
      <c r="J42" s="593"/>
      <c r="K42" s="593"/>
      <c r="L42" s="593"/>
    </row>
    <row r="43" spans="4:12" ht="15.75" customHeight="1">
      <c r="D43" s="594" t="s">
        <v>1271</v>
      </c>
      <c r="E43" s="593"/>
      <c r="F43" s="593"/>
      <c r="G43" s="593"/>
      <c r="H43" s="593"/>
      <c r="I43" s="593"/>
      <c r="J43" s="593"/>
      <c r="K43" s="593"/>
      <c r="L43" s="593"/>
    </row>
    <row r="44" spans="4:12" ht="15.75" customHeight="1">
      <c r="D44" s="602" t="s">
        <v>1270</v>
      </c>
      <c r="E44" s="593"/>
      <c r="F44" s="593"/>
      <c r="G44" s="593"/>
      <c r="H44" s="593"/>
      <c r="I44" s="593"/>
      <c r="J44" s="593"/>
      <c r="K44" s="593"/>
      <c r="L44" s="593"/>
    </row>
    <row r="45" spans="4:12" ht="15.75" customHeight="1">
      <c r="D45" s="594" t="s">
        <v>1269</v>
      </c>
      <c r="E45" s="593"/>
      <c r="F45" s="593"/>
      <c r="G45" s="593"/>
      <c r="H45" s="593"/>
      <c r="I45" s="593"/>
      <c r="J45" s="593"/>
      <c r="K45" s="593"/>
      <c r="L45" s="593"/>
    </row>
    <row r="46" spans="4:12" ht="15.75" customHeight="1">
      <c r="D46" s="602" t="s">
        <v>1268</v>
      </c>
      <c r="E46" s="593"/>
      <c r="F46" s="593"/>
      <c r="G46" s="593"/>
      <c r="H46" s="593"/>
      <c r="I46" s="593"/>
      <c r="J46" s="593"/>
      <c r="K46" s="593"/>
      <c r="L46" s="593"/>
    </row>
    <row r="47" spans="4:12" ht="15.75" customHeight="1">
      <c r="D47" s="594" t="s">
        <v>1267</v>
      </c>
      <c r="E47" s="593"/>
      <c r="F47" s="593"/>
      <c r="G47" s="593"/>
      <c r="H47" s="593"/>
      <c r="I47" s="593"/>
      <c r="J47" s="593"/>
      <c r="K47" s="593"/>
      <c r="L47" s="593"/>
    </row>
    <row r="48" spans="4:12" ht="15.75" customHeight="1">
      <c r="D48" s="594" t="s">
        <v>1266</v>
      </c>
      <c r="E48" s="593"/>
      <c r="F48" s="593"/>
      <c r="G48" s="593"/>
      <c r="H48" s="593"/>
      <c r="I48" s="593"/>
      <c r="J48" s="593"/>
      <c r="K48" s="593"/>
      <c r="L48" s="593"/>
    </row>
    <row r="49" spans="4:12" ht="15.75" customHeight="1">
      <c r="D49" s="594" t="s">
        <v>1265</v>
      </c>
      <c r="E49" s="593"/>
      <c r="F49" s="593"/>
      <c r="G49" s="593"/>
      <c r="H49" s="593"/>
      <c r="I49" s="593"/>
      <c r="J49" s="593"/>
      <c r="K49" s="593"/>
      <c r="L49" s="593"/>
    </row>
    <row r="50" spans="4:12" ht="15.75" customHeight="1">
      <c r="D50" s="594" t="s">
        <v>1264</v>
      </c>
      <c r="E50" s="593"/>
      <c r="F50" s="593"/>
      <c r="G50" s="593"/>
      <c r="H50" s="593"/>
      <c r="I50" s="593"/>
      <c r="J50" s="593"/>
      <c r="K50" s="593"/>
      <c r="L50" s="593"/>
    </row>
    <row r="51" spans="4:12" ht="15.75" customHeight="1">
      <c r="D51" s="594" t="s">
        <v>1263</v>
      </c>
      <c r="E51" s="593"/>
      <c r="F51" s="593"/>
      <c r="G51" s="593"/>
      <c r="H51" s="593"/>
      <c r="I51" s="593"/>
      <c r="J51" s="593"/>
      <c r="K51" s="593"/>
      <c r="L51" s="593"/>
    </row>
    <row r="52" spans="4:12" ht="15.75" customHeight="1">
      <c r="D52" s="602" t="s">
        <v>1262</v>
      </c>
      <c r="E52" s="593"/>
      <c r="F52" s="593"/>
      <c r="G52" s="593"/>
      <c r="H52" s="593"/>
      <c r="I52" s="593"/>
      <c r="J52" s="593"/>
      <c r="K52" s="593"/>
      <c r="L52" s="593"/>
    </row>
    <row r="53" spans="4:12" ht="15.75" customHeight="1">
      <c r="D53" s="594" t="s">
        <v>1261</v>
      </c>
      <c r="E53" s="593"/>
      <c r="F53" s="593"/>
      <c r="G53" s="593"/>
      <c r="H53" s="593"/>
      <c r="I53" s="593"/>
      <c r="J53" s="593"/>
      <c r="K53" s="593"/>
      <c r="L53" s="593"/>
    </row>
    <row r="54" spans="4:12" ht="15.75" customHeight="1">
      <c r="D54" s="594" t="s">
        <v>1260</v>
      </c>
      <c r="E54" s="593"/>
      <c r="F54" s="593"/>
      <c r="G54" s="593"/>
      <c r="H54" s="593"/>
      <c r="I54" s="593"/>
      <c r="J54" s="593"/>
      <c r="K54" s="593"/>
      <c r="L54" s="593"/>
    </row>
    <row r="55" spans="4:12" ht="15.75" customHeight="1">
      <c r="D55" s="594" t="s">
        <v>1259</v>
      </c>
      <c r="E55" s="593"/>
      <c r="F55" s="593"/>
      <c r="G55" s="593"/>
      <c r="H55" s="593"/>
      <c r="I55" s="593"/>
      <c r="J55" s="593"/>
      <c r="K55" s="593"/>
      <c r="L55" s="593"/>
    </row>
    <row r="56" spans="4:12" ht="15.75" customHeight="1">
      <c r="D56" s="594" t="s">
        <v>1258</v>
      </c>
      <c r="E56" s="593"/>
      <c r="F56" s="593"/>
      <c r="G56" s="593"/>
      <c r="H56" s="593"/>
      <c r="I56" s="593"/>
      <c r="J56" s="593"/>
      <c r="K56" s="593"/>
      <c r="L56" s="593"/>
    </row>
    <row r="57" spans="4:12" ht="40.5" customHeight="1">
      <c r="D57" s="595" t="s">
        <v>1257</v>
      </c>
      <c r="E57" s="593"/>
      <c r="F57" s="593"/>
      <c r="G57" s="593"/>
      <c r="H57" s="593"/>
      <c r="I57" s="593"/>
      <c r="J57" s="593"/>
      <c r="K57" s="593"/>
      <c r="L57" s="593"/>
    </row>
    <row r="58" spans="4:12" ht="25.5" customHeight="1">
      <c r="D58" s="601" t="s">
        <v>1256</v>
      </c>
      <c r="E58" s="589"/>
      <c r="F58" s="589"/>
      <c r="G58" s="589"/>
      <c r="H58" s="589"/>
      <c r="I58" s="589"/>
      <c r="J58" s="589"/>
      <c r="K58" s="589"/>
      <c r="L58" s="589"/>
    </row>
    <row r="59" spans="4:12" ht="24.75" customHeight="1">
      <c r="D59" s="600" t="s">
        <v>1255</v>
      </c>
      <c r="E59" s="589"/>
      <c r="F59" s="589"/>
      <c r="G59" s="589"/>
      <c r="H59" s="589"/>
      <c r="I59" s="589"/>
      <c r="J59" s="589"/>
      <c r="K59" s="589"/>
      <c r="L59" s="589"/>
    </row>
    <row r="60" spans="4:12" ht="15" customHeight="1">
      <c r="D60" s="1390" t="s">
        <v>2105</v>
      </c>
    </row>
    <row r="61" spans="4:12" ht="15" customHeight="1"/>
    <row r="62" spans="4:12" ht="15" customHeight="1"/>
    <row r="63" spans="4:12" ht="9.75" customHeight="1"/>
    <row r="64" spans="4:12" ht="5.25" customHeight="1">
      <c r="D64" s="588"/>
      <c r="F64" s="587"/>
      <c r="H64" s="586" t="s">
        <v>1254</v>
      </c>
      <c r="K64" s="1902"/>
      <c r="L64" s="1902"/>
    </row>
    <row r="65" spans="3:12" ht="12" customHeight="1">
      <c r="C65" s="1316"/>
      <c r="D65" s="1903"/>
      <c r="E65" s="1903"/>
      <c r="F65" s="1903"/>
      <c r="G65" s="1903"/>
      <c r="H65" s="1903"/>
      <c r="I65" s="1903"/>
      <c r="J65" s="1903"/>
      <c r="K65" s="1903"/>
      <c r="L65" s="1903"/>
    </row>
    <row r="66" spans="3:12">
      <c r="D66" s="599"/>
      <c r="E66" s="1897"/>
      <c r="F66" s="1897"/>
      <c r="G66" s="1897"/>
      <c r="H66" s="1897"/>
      <c r="I66" s="1897"/>
      <c r="J66" s="1897"/>
      <c r="K66" s="1897"/>
      <c r="L66" s="1897"/>
    </row>
    <row r="72" spans="3:12">
      <c r="D72" s="1300"/>
    </row>
  </sheetData>
  <customSheetViews>
    <customSheetView guid="{AB7C7113-F865-4779-9FA4-3A0AD2C9E93A}" scale="90" topLeftCell="C36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36">
      <selection activeCell="N9" sqref="N9"/>
      <pageMargins left="0.7" right="0.7" top="0.75" bottom="0.75" header="0.3" footer="0.3"/>
      <pageSetup orientation="portrait" r:id="rId2"/>
    </customSheetView>
  </customSheetViews>
  <mergeCells count="8">
    <mergeCell ref="E66:F66"/>
    <mergeCell ref="G66:I66"/>
    <mergeCell ref="J66:L66"/>
    <mergeCell ref="D5:L5"/>
    <mergeCell ref="D6:D7"/>
    <mergeCell ref="E6:L6"/>
    <mergeCell ref="K64:L64"/>
    <mergeCell ref="D65:L65"/>
  </mergeCells>
  <pageMargins left="0.7" right="0.7" top="0.75" bottom="0.75" header="0.3" footer="0.3"/>
  <pageSetup orientation="portrait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5" tint="0.59999389629810485"/>
  </sheetPr>
  <dimension ref="C5:L70"/>
  <sheetViews>
    <sheetView topLeftCell="C13" zoomScale="90" zoomScaleNormal="90" workbookViewId="0">
      <selection activeCell="B2" sqref="B2:Z55"/>
    </sheetView>
  </sheetViews>
  <sheetFormatPr baseColWidth="10" defaultRowHeight="15"/>
  <cols>
    <col min="1" max="2" width="11.42578125" style="585"/>
    <col min="3" max="3" width="4.28515625" style="585" customWidth="1"/>
    <col min="4" max="4" width="40.85546875" style="585" customWidth="1"/>
    <col min="5" max="5" width="11" style="585" customWidth="1"/>
    <col min="6" max="6" width="18.7109375" style="585" customWidth="1"/>
    <col min="7" max="7" width="13.28515625" style="585" customWidth="1"/>
    <col min="8" max="8" width="13.140625" style="585" customWidth="1"/>
    <col min="9" max="9" width="10.42578125" style="585" customWidth="1"/>
    <col min="10" max="10" width="10.28515625" style="585" customWidth="1"/>
    <col min="11" max="11" width="10.85546875" style="585" customWidth="1"/>
    <col min="12" max="12" width="12.42578125" style="585" customWidth="1"/>
    <col min="13" max="13" width="3.85546875" style="585" customWidth="1"/>
    <col min="14" max="16384" width="11.42578125" style="585"/>
  </cols>
  <sheetData>
    <row r="5" spans="4:12" ht="99" customHeight="1" thickBot="1">
      <c r="D5" s="1890"/>
      <c r="E5" s="1891"/>
      <c r="F5" s="1891"/>
      <c r="G5" s="1891"/>
      <c r="H5" s="1891"/>
      <c r="I5" s="1891"/>
      <c r="J5" s="1891"/>
      <c r="K5" s="1891"/>
      <c r="L5" s="1892"/>
    </row>
    <row r="6" spans="4:12">
      <c r="D6" s="1898" t="s">
        <v>1307</v>
      </c>
      <c r="E6" s="1895" t="s">
        <v>1253</v>
      </c>
      <c r="F6" s="1895"/>
      <c r="G6" s="1895"/>
      <c r="H6" s="1895"/>
      <c r="I6" s="1895"/>
      <c r="J6" s="1895"/>
      <c r="K6" s="1895"/>
      <c r="L6" s="1896"/>
    </row>
    <row r="7" spans="4:12" ht="42" customHeight="1" thickBot="1">
      <c r="D7" s="1899"/>
      <c r="E7" s="605" t="s">
        <v>1252</v>
      </c>
      <c r="F7" s="604" t="s">
        <v>1251</v>
      </c>
      <c r="G7" s="604" t="s">
        <v>1250</v>
      </c>
      <c r="H7" s="604" t="s">
        <v>1249</v>
      </c>
      <c r="I7" s="604" t="s">
        <v>1248</v>
      </c>
      <c r="J7" s="604" t="s">
        <v>1247</v>
      </c>
      <c r="K7" s="604" t="s">
        <v>1246</v>
      </c>
      <c r="L7" s="604" t="s">
        <v>1245</v>
      </c>
    </row>
    <row r="8" spans="4:12" ht="15.75" customHeight="1">
      <c r="D8" s="608" t="s">
        <v>1306</v>
      </c>
      <c r="E8" s="596"/>
      <c r="F8" s="596"/>
      <c r="G8" s="596"/>
      <c r="H8" s="596"/>
      <c r="I8" s="596"/>
      <c r="J8" s="596"/>
      <c r="K8" s="596"/>
      <c r="L8" s="596"/>
    </row>
    <row r="9" spans="4:12" ht="15.75" customHeight="1">
      <c r="D9" s="608" t="s">
        <v>1313</v>
      </c>
      <c r="E9" s="593"/>
      <c r="F9" s="593"/>
      <c r="G9" s="593"/>
      <c r="H9" s="593"/>
      <c r="I9" s="593"/>
      <c r="J9" s="593"/>
      <c r="K9" s="593"/>
      <c r="L9" s="593"/>
    </row>
    <row r="10" spans="4:12" ht="15.75" customHeight="1">
      <c r="D10" s="608" t="s">
        <v>1312</v>
      </c>
      <c r="E10" s="593"/>
      <c r="F10" s="593"/>
      <c r="G10" s="593"/>
      <c r="H10" s="593"/>
      <c r="I10" s="593"/>
      <c r="J10" s="593"/>
      <c r="K10" s="593"/>
      <c r="L10" s="593"/>
    </row>
    <row r="11" spans="4:12" ht="15.75" customHeight="1">
      <c r="D11" s="608" t="s">
        <v>1311</v>
      </c>
      <c r="E11" s="593"/>
      <c r="F11" s="593"/>
      <c r="G11" s="593"/>
      <c r="H11" s="593"/>
      <c r="I11" s="593"/>
      <c r="J11" s="593"/>
      <c r="K11" s="593"/>
      <c r="L11" s="593"/>
    </row>
    <row r="12" spans="4:12" ht="15.75" customHeight="1">
      <c r="D12" s="608" t="s">
        <v>1310</v>
      </c>
      <c r="E12" s="593"/>
      <c r="F12" s="593"/>
      <c r="G12" s="593"/>
      <c r="H12" s="593"/>
      <c r="I12" s="593"/>
      <c r="J12" s="593"/>
      <c r="K12" s="593"/>
      <c r="L12" s="593"/>
    </row>
    <row r="13" spans="4:12" ht="15.75" customHeight="1">
      <c r="D13" s="608" t="s">
        <v>1309</v>
      </c>
      <c r="E13" s="593"/>
      <c r="F13" s="593"/>
      <c r="G13" s="593"/>
      <c r="H13" s="593"/>
      <c r="I13" s="593"/>
      <c r="J13" s="593"/>
      <c r="K13" s="593"/>
      <c r="L13" s="593"/>
    </row>
    <row r="14" spans="4:12" ht="15.75" customHeight="1">
      <c r="D14" s="608" t="s">
        <v>1308</v>
      </c>
      <c r="E14" s="593"/>
      <c r="F14" s="593"/>
      <c r="G14" s="593"/>
      <c r="H14" s="593"/>
      <c r="I14" s="593"/>
      <c r="J14" s="593"/>
      <c r="K14" s="593"/>
      <c r="L14" s="593"/>
    </row>
    <row r="15" spans="4:12" ht="24.75" customHeight="1">
      <c r="D15" s="607" t="s">
        <v>1255</v>
      </c>
      <c r="E15" s="606"/>
      <c r="F15" s="606"/>
      <c r="G15" s="606"/>
      <c r="H15" s="606"/>
      <c r="I15" s="606"/>
      <c r="J15" s="606"/>
      <c r="K15" s="606"/>
      <c r="L15" s="606"/>
    </row>
    <row r="16" spans="4:12">
      <c r="D16" s="1390" t="s">
        <v>2105</v>
      </c>
    </row>
    <row r="18" spans="3:12">
      <c r="C18" s="1904"/>
      <c r="D18" s="1904"/>
      <c r="H18" s="586"/>
      <c r="K18" s="1902"/>
      <c r="L18" s="1902"/>
    </row>
    <row r="63" spans="3:3">
      <c r="C63" s="1316"/>
    </row>
    <row r="70" spans="4:4">
      <c r="D70" s="1300"/>
    </row>
  </sheetData>
  <customSheetViews>
    <customSheetView guid="{AB7C7113-F865-4779-9FA4-3A0AD2C9E93A}" scale="90" topLeftCell="C7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7">
      <selection activeCell="N9" sqref="N9"/>
      <pageMargins left="0.7" right="0.7" top="0.75" bottom="0.75" header="0.3" footer="0.3"/>
      <pageSetup orientation="portrait" r:id="rId2"/>
    </customSheetView>
  </customSheetViews>
  <mergeCells count="5">
    <mergeCell ref="D5:L5"/>
    <mergeCell ref="D6:D7"/>
    <mergeCell ref="E6:L6"/>
    <mergeCell ref="C18:D18"/>
    <mergeCell ref="K18:L18"/>
  </mergeCells>
  <pageMargins left="0.7" right="0.7" top="0.75" bottom="0.75" header="0.3" footer="0.3"/>
  <pageSetup orientation="portrait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B0F0"/>
  </sheetPr>
  <dimension ref="C5:L72"/>
  <sheetViews>
    <sheetView topLeftCell="C23" zoomScale="90" zoomScaleNormal="90" workbookViewId="0">
      <selection activeCell="B2" sqref="B2:Z55"/>
    </sheetView>
  </sheetViews>
  <sheetFormatPr baseColWidth="10" defaultRowHeight="15"/>
  <cols>
    <col min="1" max="2" width="11.42578125" style="585"/>
    <col min="3" max="3" width="4.28515625" style="585" customWidth="1"/>
    <col min="4" max="4" width="40.85546875" style="585" customWidth="1"/>
    <col min="5" max="5" width="11" style="585" customWidth="1"/>
    <col min="6" max="6" width="18.7109375" style="585" customWidth="1"/>
    <col min="7" max="7" width="13.28515625" style="585" customWidth="1"/>
    <col min="8" max="8" width="14.5703125" style="585" customWidth="1"/>
    <col min="9" max="9" width="10.42578125" style="585" customWidth="1"/>
    <col min="10" max="10" width="10.28515625" style="585" customWidth="1"/>
    <col min="11" max="11" width="10.85546875" style="585" customWidth="1"/>
    <col min="12" max="12" width="12.42578125" style="585" customWidth="1"/>
    <col min="13" max="13" width="4.42578125" style="585" customWidth="1"/>
    <col min="14" max="16384" width="11.42578125" style="585"/>
  </cols>
  <sheetData>
    <row r="5" spans="4:12" ht="88.5" customHeight="1" thickBot="1">
      <c r="D5" s="1890"/>
      <c r="E5" s="1891"/>
      <c r="F5" s="1891"/>
      <c r="G5" s="1891"/>
      <c r="H5" s="1891"/>
      <c r="I5" s="1891"/>
      <c r="J5" s="1891"/>
      <c r="K5" s="1891"/>
      <c r="L5" s="1892"/>
    </row>
    <row r="6" spans="4:12">
      <c r="D6" s="1905" t="s">
        <v>1307</v>
      </c>
      <c r="E6" s="1907" t="s">
        <v>1253</v>
      </c>
      <c r="F6" s="1907"/>
      <c r="G6" s="1907"/>
      <c r="H6" s="1907"/>
      <c r="I6" s="1907"/>
      <c r="J6" s="1907"/>
      <c r="K6" s="1907"/>
      <c r="L6" s="1908"/>
    </row>
    <row r="7" spans="4:12" ht="42" customHeight="1" thickBot="1">
      <c r="D7" s="1906"/>
      <c r="E7" s="615" t="s">
        <v>1252</v>
      </c>
      <c r="F7" s="614" t="s">
        <v>1251</v>
      </c>
      <c r="G7" s="614" t="s">
        <v>1250</v>
      </c>
      <c r="H7" s="614" t="s">
        <v>1249</v>
      </c>
      <c r="I7" s="614" t="s">
        <v>1248</v>
      </c>
      <c r="J7" s="614" t="s">
        <v>1247</v>
      </c>
      <c r="K7" s="614" t="s">
        <v>1246</v>
      </c>
      <c r="L7" s="614" t="s">
        <v>1245</v>
      </c>
    </row>
    <row r="8" spans="4:12" ht="15.75" customHeight="1">
      <c r="D8" s="608" t="s">
        <v>1328</v>
      </c>
      <c r="E8" s="596"/>
      <c r="F8" s="596"/>
      <c r="G8" s="596"/>
      <c r="H8" s="596"/>
      <c r="I8" s="596"/>
      <c r="J8" s="596"/>
      <c r="K8" s="596"/>
      <c r="L8" s="596"/>
    </row>
    <row r="9" spans="4:12" ht="15.75" customHeight="1">
      <c r="D9" s="613" t="s">
        <v>1327</v>
      </c>
      <c r="E9" s="593"/>
      <c r="F9" s="593"/>
      <c r="G9" s="593"/>
      <c r="H9" s="593"/>
      <c r="I9" s="593"/>
      <c r="J9" s="593"/>
      <c r="K9" s="593"/>
      <c r="L9" s="593"/>
    </row>
    <row r="10" spans="4:12" ht="15.75" customHeight="1">
      <c r="D10" s="613" t="s">
        <v>1326</v>
      </c>
      <c r="E10" s="593"/>
      <c r="F10" s="593"/>
      <c r="G10" s="593"/>
      <c r="H10" s="593"/>
      <c r="I10" s="593"/>
      <c r="J10" s="593"/>
      <c r="K10" s="593"/>
      <c r="L10" s="593"/>
    </row>
    <row r="11" spans="4:12" ht="15.75" customHeight="1">
      <c r="D11" s="613" t="s">
        <v>1325</v>
      </c>
      <c r="E11" s="593"/>
      <c r="F11" s="593"/>
      <c r="G11" s="593"/>
      <c r="H11" s="593"/>
      <c r="I11" s="593"/>
      <c r="J11" s="593"/>
      <c r="K11" s="593"/>
      <c r="L11" s="593"/>
    </row>
    <row r="12" spans="4:12" ht="15.75" customHeight="1">
      <c r="D12" s="608" t="s">
        <v>1324</v>
      </c>
      <c r="E12" s="593"/>
      <c r="F12" s="593"/>
      <c r="G12" s="593"/>
      <c r="H12" s="593"/>
      <c r="I12" s="593"/>
      <c r="J12" s="593"/>
      <c r="K12" s="593"/>
      <c r="L12" s="593"/>
    </row>
    <row r="13" spans="4:12" ht="15.75" customHeight="1">
      <c r="D13" s="613" t="s">
        <v>1323</v>
      </c>
      <c r="E13" s="593"/>
      <c r="F13" s="593"/>
      <c r="G13" s="593"/>
      <c r="H13" s="593"/>
      <c r="I13" s="593"/>
      <c r="J13" s="593"/>
      <c r="K13" s="593"/>
      <c r="L13" s="593"/>
    </row>
    <row r="14" spans="4:12" ht="15.75" customHeight="1">
      <c r="D14" s="613" t="s">
        <v>1322</v>
      </c>
      <c r="E14" s="593"/>
      <c r="F14" s="593"/>
      <c r="G14" s="593"/>
      <c r="H14" s="593"/>
      <c r="I14" s="593"/>
      <c r="J14" s="593"/>
      <c r="K14" s="593"/>
      <c r="L14" s="593"/>
    </row>
    <row r="15" spans="4:12" ht="15.75" customHeight="1">
      <c r="D15" s="613" t="s">
        <v>1321</v>
      </c>
      <c r="E15" s="593"/>
      <c r="F15" s="593"/>
      <c r="G15" s="593"/>
      <c r="H15" s="593"/>
      <c r="I15" s="593"/>
      <c r="J15" s="593"/>
      <c r="K15" s="593"/>
      <c r="L15" s="593"/>
    </row>
    <row r="16" spans="4:12" ht="15.75" customHeight="1">
      <c r="D16" s="608" t="s">
        <v>1320</v>
      </c>
      <c r="E16" s="593"/>
      <c r="F16" s="593"/>
      <c r="G16" s="593"/>
      <c r="H16" s="593"/>
      <c r="I16" s="593"/>
      <c r="J16" s="593"/>
      <c r="K16" s="593"/>
      <c r="L16" s="593"/>
    </row>
    <row r="17" spans="4:12" ht="15.75" customHeight="1">
      <c r="D17" s="613" t="s">
        <v>1319</v>
      </c>
      <c r="E17" s="593"/>
      <c r="F17" s="593"/>
      <c r="G17" s="593"/>
      <c r="H17" s="593"/>
      <c r="I17" s="593"/>
      <c r="J17" s="593"/>
      <c r="K17" s="593"/>
      <c r="L17" s="593"/>
    </row>
    <row r="18" spans="4:12" ht="15.75" customHeight="1">
      <c r="D18" s="613" t="s">
        <v>1318</v>
      </c>
      <c r="E18" s="593"/>
      <c r="F18" s="593"/>
      <c r="G18" s="593"/>
      <c r="H18" s="593"/>
      <c r="I18" s="593"/>
      <c r="J18" s="593"/>
      <c r="K18" s="593"/>
      <c r="L18" s="593"/>
    </row>
    <row r="19" spans="4:12" ht="15.75" customHeight="1">
      <c r="D19" s="613" t="s">
        <v>1317</v>
      </c>
      <c r="E19" s="593"/>
      <c r="F19" s="593"/>
      <c r="G19" s="593"/>
      <c r="H19" s="593"/>
      <c r="I19" s="593"/>
      <c r="J19" s="593"/>
      <c r="K19" s="593"/>
      <c r="L19" s="593"/>
    </row>
    <row r="20" spans="4:12" ht="15.75" customHeight="1">
      <c r="D20" s="608" t="s">
        <v>1316</v>
      </c>
      <c r="E20" s="593"/>
      <c r="F20" s="593"/>
      <c r="G20" s="593"/>
      <c r="H20" s="593"/>
      <c r="I20" s="593"/>
      <c r="J20" s="593"/>
      <c r="K20" s="593"/>
      <c r="L20" s="593"/>
    </row>
    <row r="21" spans="4:12" ht="15.75" customHeight="1">
      <c r="D21" s="608" t="s">
        <v>1315</v>
      </c>
      <c r="E21" s="593"/>
      <c r="F21" s="593"/>
      <c r="G21" s="593"/>
      <c r="H21" s="593"/>
      <c r="I21" s="593"/>
      <c r="J21" s="593"/>
      <c r="K21" s="593"/>
      <c r="L21" s="593"/>
    </row>
    <row r="22" spans="4:12" ht="15.75" customHeight="1">
      <c r="D22" s="613" t="s">
        <v>1277</v>
      </c>
      <c r="E22" s="593"/>
      <c r="F22" s="593"/>
      <c r="G22" s="593"/>
      <c r="H22" s="593"/>
      <c r="I22" s="593"/>
      <c r="J22" s="593"/>
      <c r="K22" s="593"/>
      <c r="L22" s="593"/>
    </row>
    <row r="23" spans="4:12" ht="15.75" customHeight="1">
      <c r="D23" s="613" t="s">
        <v>1314</v>
      </c>
      <c r="E23" s="593"/>
      <c r="F23" s="593"/>
      <c r="G23" s="593"/>
      <c r="H23" s="593"/>
      <c r="I23" s="593"/>
      <c r="J23" s="593"/>
      <c r="K23" s="593"/>
      <c r="L23" s="593"/>
    </row>
    <row r="24" spans="4:12" ht="15.75" customHeight="1">
      <c r="D24" s="608" t="s">
        <v>1308</v>
      </c>
      <c r="E24" s="593"/>
      <c r="F24" s="593"/>
      <c r="G24" s="593"/>
      <c r="H24" s="593"/>
      <c r="I24" s="593"/>
      <c r="J24" s="593"/>
      <c r="K24" s="593"/>
      <c r="L24" s="593"/>
    </row>
    <row r="25" spans="4:12" ht="15.75" customHeight="1">
      <c r="D25" s="612" t="s">
        <v>1255</v>
      </c>
      <c r="E25" s="606"/>
      <c r="F25" s="606"/>
      <c r="G25" s="606"/>
      <c r="H25" s="606"/>
      <c r="I25" s="606"/>
      <c r="J25" s="606"/>
      <c r="K25" s="606"/>
      <c r="L25" s="606"/>
    </row>
    <row r="26" spans="4:12" ht="6" customHeight="1"/>
    <row r="27" spans="4:12">
      <c r="D27" s="1390" t="s">
        <v>2105</v>
      </c>
    </row>
    <row r="30" spans="4:12">
      <c r="D30" s="611" t="s">
        <v>1930</v>
      </c>
      <c r="E30" s="609"/>
      <c r="F30" s="1909"/>
      <c r="G30" s="1909"/>
      <c r="H30" s="610"/>
      <c r="I30" s="1910" t="s">
        <v>1929</v>
      </c>
      <c r="J30" s="1910"/>
      <c r="K30" s="1910"/>
      <c r="L30" s="1910"/>
    </row>
    <row r="31" spans="4:12">
      <c r="D31" s="609"/>
      <c r="E31" s="609"/>
      <c r="F31" s="609"/>
      <c r="G31" s="609"/>
      <c r="H31" s="609"/>
      <c r="I31" s="609"/>
      <c r="J31" s="609"/>
      <c r="K31" s="609"/>
      <c r="L31" s="609"/>
    </row>
    <row r="65" spans="3:4">
      <c r="C65" s="1316"/>
    </row>
    <row r="72" spans="3:4">
      <c r="D72" s="1300"/>
    </row>
  </sheetData>
  <customSheetViews>
    <customSheetView guid="{AB7C7113-F865-4779-9FA4-3A0AD2C9E93A}" scale="90" topLeftCell="C7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7">
      <selection activeCell="N9" sqref="N9"/>
      <pageMargins left="0.7" right="0.7" top="0.75" bottom="0.75" header="0.3" footer="0.3"/>
      <pageSetup orientation="portrait" r:id="rId2"/>
    </customSheetView>
  </customSheetViews>
  <mergeCells count="5">
    <mergeCell ref="D5:L5"/>
    <mergeCell ref="D6:D7"/>
    <mergeCell ref="E6:L6"/>
    <mergeCell ref="F30:G30"/>
    <mergeCell ref="I30:L30"/>
  </mergeCells>
  <pageMargins left="0.7" right="0.7" top="0.75" bottom="0.75" header="0.3" footer="0.3"/>
  <pageSetup orientation="portrait" r:id="rId3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B050"/>
  </sheetPr>
  <dimension ref="C5:L70"/>
  <sheetViews>
    <sheetView topLeftCell="C1" zoomScale="90" zoomScaleNormal="90" workbookViewId="0">
      <selection activeCell="B2" sqref="B2:Z55"/>
    </sheetView>
  </sheetViews>
  <sheetFormatPr baseColWidth="10" defaultRowHeight="15"/>
  <cols>
    <col min="1" max="2" width="11.42578125" style="585"/>
    <col min="3" max="3" width="4.7109375" style="585" customWidth="1"/>
    <col min="4" max="4" width="40.85546875" style="585" customWidth="1"/>
    <col min="5" max="5" width="11" style="585" customWidth="1"/>
    <col min="6" max="6" width="18.7109375" style="585" customWidth="1"/>
    <col min="7" max="7" width="13.28515625" style="585" customWidth="1"/>
    <col min="8" max="8" width="13.140625" style="585" customWidth="1"/>
    <col min="9" max="9" width="10.42578125" style="585" customWidth="1"/>
    <col min="10" max="10" width="10.28515625" style="585" customWidth="1"/>
    <col min="11" max="11" width="10.85546875" style="585" customWidth="1"/>
    <col min="12" max="12" width="12.42578125" style="585" customWidth="1"/>
    <col min="13" max="13" width="3.140625" style="585" customWidth="1"/>
    <col min="14" max="16384" width="11.42578125" style="585"/>
  </cols>
  <sheetData>
    <row r="5" spans="4:12" ht="88.5" customHeight="1">
      <c r="D5" s="1911"/>
      <c r="E5" s="1912"/>
      <c r="F5" s="1912"/>
      <c r="G5" s="1912"/>
      <c r="H5" s="1912"/>
      <c r="I5" s="1912"/>
      <c r="J5" s="1912"/>
      <c r="K5" s="1912"/>
      <c r="L5" s="1913"/>
    </row>
    <row r="6" spans="4:12">
      <c r="D6" s="1914" t="s">
        <v>1307</v>
      </c>
      <c r="E6" s="1916" t="s">
        <v>1253</v>
      </c>
      <c r="F6" s="1916"/>
      <c r="G6" s="1916"/>
      <c r="H6" s="1916"/>
      <c r="I6" s="1916"/>
      <c r="J6" s="1916"/>
      <c r="K6" s="1916"/>
      <c r="L6" s="1917"/>
    </row>
    <row r="7" spans="4:12" ht="42" customHeight="1">
      <c r="D7" s="1915"/>
      <c r="E7" s="619" t="s">
        <v>1252</v>
      </c>
      <c r="F7" s="618" t="s">
        <v>1251</v>
      </c>
      <c r="G7" s="618" t="s">
        <v>1250</v>
      </c>
      <c r="H7" s="618" t="s">
        <v>1249</v>
      </c>
      <c r="I7" s="618" t="s">
        <v>1248</v>
      </c>
      <c r="J7" s="618" t="s">
        <v>1247</v>
      </c>
      <c r="K7" s="618" t="s">
        <v>1246</v>
      </c>
      <c r="L7" s="618" t="s">
        <v>1245</v>
      </c>
    </row>
    <row r="8" spans="4:12" ht="17.25" customHeight="1">
      <c r="D8" s="608" t="s">
        <v>1328</v>
      </c>
      <c r="E8" s="593"/>
      <c r="F8" s="593"/>
      <c r="G8" s="593"/>
      <c r="H8" s="593"/>
      <c r="I8" s="593"/>
      <c r="J8" s="593"/>
      <c r="K8" s="593"/>
      <c r="L8" s="593"/>
    </row>
    <row r="9" spans="4:12" ht="17.25" customHeight="1">
      <c r="D9" s="608" t="s">
        <v>1331</v>
      </c>
      <c r="E9" s="593"/>
      <c r="F9" s="593"/>
      <c r="G9" s="593"/>
      <c r="H9" s="593"/>
      <c r="I9" s="593"/>
      <c r="J9" s="593"/>
      <c r="K9" s="593"/>
      <c r="L9" s="593"/>
    </row>
    <row r="10" spans="4:12" ht="17.25" customHeight="1">
      <c r="D10" s="608" t="s">
        <v>1330</v>
      </c>
      <c r="E10" s="593"/>
      <c r="F10" s="593"/>
      <c r="G10" s="593"/>
      <c r="H10" s="593"/>
      <c r="I10" s="593"/>
      <c r="J10" s="593"/>
      <c r="K10" s="593"/>
      <c r="L10" s="593"/>
    </row>
    <row r="11" spans="4:12" ht="17.25" customHeight="1">
      <c r="D11" s="608" t="s">
        <v>1329</v>
      </c>
      <c r="E11" s="593"/>
      <c r="F11" s="593"/>
      <c r="G11" s="593"/>
      <c r="H11" s="593"/>
      <c r="I11" s="593"/>
      <c r="J11" s="593"/>
      <c r="K11" s="593"/>
      <c r="L11" s="593"/>
    </row>
    <row r="12" spans="4:12" ht="24.75" customHeight="1">
      <c r="D12" s="612" t="s">
        <v>1255</v>
      </c>
      <c r="E12" s="606"/>
      <c r="F12" s="606"/>
      <c r="G12" s="606"/>
      <c r="H12" s="606"/>
      <c r="I12" s="606"/>
      <c r="J12" s="606"/>
      <c r="K12" s="606"/>
      <c r="L12" s="606"/>
    </row>
    <row r="13" spans="4:12" hidden="1"/>
    <row r="14" spans="4:12" ht="27" customHeight="1">
      <c r="D14" s="1390" t="s">
        <v>2105</v>
      </c>
    </row>
    <row r="16" spans="4:12">
      <c r="D16" s="1251" t="s">
        <v>1931</v>
      </c>
      <c r="E16" s="609"/>
      <c r="F16" s="617"/>
      <c r="G16" s="609"/>
      <c r="H16" s="1910" t="s">
        <v>1929</v>
      </c>
      <c r="I16" s="1910"/>
      <c r="J16" s="1910"/>
      <c r="K16" s="1910"/>
      <c r="L16" s="616"/>
    </row>
    <row r="63" spans="3:3">
      <c r="C63" s="1316"/>
    </row>
    <row r="70" spans="4:4">
      <c r="D70" s="1300"/>
    </row>
  </sheetData>
  <customSheetViews>
    <customSheetView guid="{AB7C7113-F865-4779-9FA4-3A0AD2C9E93A}" scale="90" hiddenRows="1" topLeftCell="C1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hiddenRows="1" topLeftCell="C1">
      <selection activeCell="N9" sqref="N9"/>
      <pageMargins left="0.7" right="0.7" top="0.75" bottom="0.75" header="0.3" footer="0.3"/>
      <pageSetup orientation="portrait" r:id="rId2"/>
    </customSheetView>
  </customSheetViews>
  <mergeCells count="4">
    <mergeCell ref="D5:L5"/>
    <mergeCell ref="D6:D7"/>
    <mergeCell ref="E6:L6"/>
    <mergeCell ref="H16:K16"/>
  </mergeCells>
  <pageMargins left="0.7" right="0.7" top="0.75" bottom="0.75" header="0.3" footer="0.3"/>
  <pageSetup orientation="portrait" r:id="rId3"/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6" tint="-0.249977111117893"/>
  </sheetPr>
  <dimension ref="C5:L70"/>
  <sheetViews>
    <sheetView topLeftCell="C7" zoomScale="90" zoomScaleNormal="90" workbookViewId="0">
      <selection activeCell="B2" sqref="B2:Z55"/>
    </sheetView>
  </sheetViews>
  <sheetFormatPr baseColWidth="10" defaultRowHeight="15"/>
  <cols>
    <col min="1" max="2" width="11.42578125" style="585"/>
    <col min="3" max="3" width="7.28515625" style="585" customWidth="1"/>
    <col min="4" max="4" width="40.85546875" style="585" customWidth="1"/>
    <col min="5" max="5" width="11" style="585" customWidth="1"/>
    <col min="6" max="6" width="18.7109375" style="585" customWidth="1"/>
    <col min="7" max="7" width="13.28515625" style="585" customWidth="1"/>
    <col min="8" max="8" width="13.140625" style="585" customWidth="1"/>
    <col min="9" max="9" width="10.42578125" style="585" customWidth="1"/>
    <col min="10" max="10" width="10.28515625" style="585" customWidth="1"/>
    <col min="11" max="11" width="10.85546875" style="585" customWidth="1"/>
    <col min="12" max="12" width="12.42578125" style="585" customWidth="1"/>
    <col min="13" max="13" width="4.42578125" style="585" customWidth="1"/>
    <col min="14" max="16384" width="11.42578125" style="585"/>
  </cols>
  <sheetData>
    <row r="5" spans="4:12" ht="88.5" customHeight="1" thickBot="1">
      <c r="D5" s="1890"/>
      <c r="E5" s="1891"/>
      <c r="F5" s="1891"/>
      <c r="G5" s="1891"/>
      <c r="H5" s="1891"/>
      <c r="I5" s="1891"/>
      <c r="J5" s="1891"/>
      <c r="K5" s="1891"/>
      <c r="L5" s="1892"/>
    </row>
    <row r="6" spans="4:12">
      <c r="D6" s="1898" t="s">
        <v>1307</v>
      </c>
      <c r="E6" s="1900" t="s">
        <v>1253</v>
      </c>
      <c r="F6" s="1900"/>
      <c r="G6" s="1900"/>
      <c r="H6" s="1900"/>
      <c r="I6" s="1900"/>
      <c r="J6" s="1900"/>
      <c r="K6" s="1900"/>
      <c r="L6" s="1901"/>
    </row>
    <row r="7" spans="4:12" ht="42" customHeight="1" thickBot="1">
      <c r="D7" s="1899"/>
      <c r="E7" s="605" t="s">
        <v>1252</v>
      </c>
      <c r="F7" s="604" t="s">
        <v>1251</v>
      </c>
      <c r="G7" s="604" t="s">
        <v>1250</v>
      </c>
      <c r="H7" s="604" t="s">
        <v>1249</v>
      </c>
      <c r="I7" s="604" t="s">
        <v>1248</v>
      </c>
      <c r="J7" s="604" t="s">
        <v>1247</v>
      </c>
      <c r="K7" s="604" t="s">
        <v>1246</v>
      </c>
      <c r="L7" s="604" t="s">
        <v>1245</v>
      </c>
    </row>
    <row r="8" spans="4:12" ht="19.5" customHeight="1">
      <c r="D8" s="608" t="s">
        <v>1328</v>
      </c>
      <c r="E8" s="596"/>
      <c r="F8" s="596"/>
      <c r="G8" s="596"/>
      <c r="H8" s="596"/>
      <c r="I8" s="596"/>
      <c r="J8" s="596"/>
      <c r="K8" s="596"/>
      <c r="L8" s="596"/>
    </row>
    <row r="9" spans="4:12" ht="19.5" customHeight="1">
      <c r="D9" s="608" t="s">
        <v>1331</v>
      </c>
      <c r="E9" s="593"/>
      <c r="F9" s="593"/>
      <c r="G9" s="593"/>
      <c r="H9" s="593"/>
      <c r="I9" s="593"/>
      <c r="J9" s="593"/>
      <c r="K9" s="593"/>
      <c r="L9" s="593"/>
    </row>
    <row r="10" spans="4:12" ht="19.5" customHeight="1">
      <c r="D10" s="608" t="s">
        <v>1330</v>
      </c>
      <c r="E10" s="593"/>
      <c r="F10" s="593"/>
      <c r="G10" s="593"/>
      <c r="H10" s="593"/>
      <c r="I10" s="593"/>
      <c r="J10" s="593"/>
      <c r="K10" s="593"/>
      <c r="L10" s="593"/>
    </row>
    <row r="11" spans="4:12" ht="19.5" customHeight="1">
      <c r="D11" s="608" t="s">
        <v>1329</v>
      </c>
      <c r="E11" s="593"/>
      <c r="F11" s="593"/>
      <c r="G11" s="593"/>
      <c r="H11" s="593"/>
      <c r="I11" s="593"/>
      <c r="J11" s="593"/>
      <c r="K11" s="593"/>
      <c r="L11" s="593"/>
    </row>
    <row r="12" spans="4:12" ht="24.75" customHeight="1">
      <c r="D12" s="607" t="s">
        <v>1255</v>
      </c>
      <c r="E12" s="606"/>
      <c r="F12" s="606"/>
      <c r="G12" s="606"/>
      <c r="H12" s="606"/>
      <c r="I12" s="606"/>
      <c r="J12" s="606"/>
      <c r="K12" s="606"/>
      <c r="L12" s="606"/>
    </row>
    <row r="13" spans="4:12">
      <c r="D13" s="1390" t="s">
        <v>2105</v>
      </c>
    </row>
    <row r="14" spans="4:12" ht="6.75" customHeight="1"/>
    <row r="16" spans="4:12">
      <c r="D16" s="611" t="s">
        <v>1932</v>
      </c>
      <c r="E16" s="609"/>
      <c r="F16" s="617"/>
      <c r="G16" s="609"/>
      <c r="H16" s="1910" t="s">
        <v>1929</v>
      </c>
      <c r="I16" s="1910"/>
      <c r="J16" s="1910"/>
      <c r="K16" s="1910"/>
      <c r="L16" s="620"/>
    </row>
    <row r="63" spans="3:3">
      <c r="C63" s="1316"/>
    </row>
    <row r="70" spans="4:4">
      <c r="D70" s="1300"/>
    </row>
  </sheetData>
  <customSheetViews>
    <customSheetView guid="{AB7C7113-F865-4779-9FA4-3A0AD2C9E93A}" scale="90" topLeftCell="C1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1">
      <selection activeCell="N9" sqref="N9"/>
      <pageMargins left="0.7" right="0.7" top="0.75" bottom="0.75" header="0.3" footer="0.3"/>
      <pageSetup orientation="portrait" r:id="rId2"/>
    </customSheetView>
  </customSheetViews>
  <mergeCells count="4">
    <mergeCell ref="D5:L5"/>
    <mergeCell ref="D6:D7"/>
    <mergeCell ref="E6:L6"/>
    <mergeCell ref="H16:K16"/>
  </mergeCells>
  <pageMargins left="0.7" right="0.7" top="0.75" bottom="0.75" header="0.3" footer="0.3"/>
  <pageSetup orientation="portrait" r:id="rId3"/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7030A0"/>
  </sheetPr>
  <dimension ref="C5:L70"/>
  <sheetViews>
    <sheetView topLeftCell="C4" zoomScale="90" zoomScaleNormal="90" workbookViewId="0">
      <selection activeCell="B2" sqref="B2:Z55"/>
    </sheetView>
  </sheetViews>
  <sheetFormatPr baseColWidth="10" defaultRowHeight="15"/>
  <cols>
    <col min="1" max="2" width="11.42578125" style="585"/>
    <col min="3" max="3" width="7.28515625" style="585" customWidth="1"/>
    <col min="4" max="4" width="40.85546875" style="585" customWidth="1"/>
    <col min="5" max="5" width="11" style="585" customWidth="1"/>
    <col min="6" max="6" width="18.7109375" style="585" customWidth="1"/>
    <col min="7" max="7" width="13.28515625" style="585" customWidth="1"/>
    <col min="8" max="8" width="13.140625" style="585" customWidth="1"/>
    <col min="9" max="9" width="10.42578125" style="585" customWidth="1"/>
    <col min="10" max="10" width="10.28515625" style="585" customWidth="1"/>
    <col min="11" max="11" width="10.85546875" style="585" customWidth="1"/>
    <col min="12" max="12" width="12.42578125" style="585" customWidth="1"/>
    <col min="13" max="13" width="4.42578125" style="585" customWidth="1"/>
    <col min="14" max="16384" width="11.42578125" style="585"/>
  </cols>
  <sheetData>
    <row r="5" spans="4:12" ht="88.5" customHeight="1" thickBot="1">
      <c r="D5" s="1890"/>
      <c r="E5" s="1891"/>
      <c r="F5" s="1891"/>
      <c r="G5" s="1891"/>
      <c r="H5" s="1891"/>
      <c r="I5" s="1891"/>
      <c r="J5" s="1891"/>
      <c r="K5" s="1891"/>
      <c r="L5" s="1892"/>
    </row>
    <row r="6" spans="4:12">
      <c r="D6" s="1898" t="s">
        <v>1307</v>
      </c>
      <c r="E6" s="1900" t="s">
        <v>1253</v>
      </c>
      <c r="F6" s="1900"/>
      <c r="G6" s="1900"/>
      <c r="H6" s="1900"/>
      <c r="I6" s="1900"/>
      <c r="J6" s="1900"/>
      <c r="K6" s="1900"/>
      <c r="L6" s="1901"/>
    </row>
    <row r="7" spans="4:12" ht="42" customHeight="1" thickBot="1">
      <c r="D7" s="1899"/>
      <c r="E7" s="605" t="s">
        <v>1252</v>
      </c>
      <c r="F7" s="604" t="s">
        <v>1251</v>
      </c>
      <c r="G7" s="604" t="s">
        <v>1250</v>
      </c>
      <c r="H7" s="604" t="s">
        <v>1249</v>
      </c>
      <c r="I7" s="604" t="s">
        <v>1248</v>
      </c>
      <c r="J7" s="604" t="s">
        <v>1247</v>
      </c>
      <c r="K7" s="604" t="s">
        <v>1246</v>
      </c>
      <c r="L7" s="604" t="s">
        <v>1245</v>
      </c>
    </row>
    <row r="8" spans="4:12" ht="19.5" customHeight="1">
      <c r="D8" s="608" t="s">
        <v>1328</v>
      </c>
      <c r="E8" s="596"/>
      <c r="F8" s="596"/>
      <c r="G8" s="596"/>
      <c r="H8" s="596"/>
      <c r="I8" s="596"/>
      <c r="J8" s="596"/>
      <c r="K8" s="596"/>
      <c r="L8" s="596"/>
    </row>
    <row r="9" spans="4:12" ht="19.5" customHeight="1">
      <c r="D9" s="608" t="s">
        <v>1331</v>
      </c>
      <c r="E9" s="593"/>
      <c r="F9" s="593"/>
      <c r="G9" s="593"/>
      <c r="H9" s="593"/>
      <c r="I9" s="593"/>
      <c r="J9" s="593"/>
      <c r="K9" s="593"/>
      <c r="L9" s="593"/>
    </row>
    <row r="10" spans="4:12" ht="19.5" customHeight="1">
      <c r="D10" s="608" t="s">
        <v>1330</v>
      </c>
      <c r="E10" s="593"/>
      <c r="F10" s="593"/>
      <c r="G10" s="593"/>
      <c r="H10" s="593"/>
      <c r="I10" s="593"/>
      <c r="J10" s="593"/>
      <c r="K10" s="593"/>
      <c r="L10" s="593"/>
    </row>
    <row r="11" spans="4:12" ht="19.5" customHeight="1">
      <c r="D11" s="608" t="s">
        <v>1329</v>
      </c>
      <c r="E11" s="593"/>
      <c r="F11" s="593"/>
      <c r="G11" s="593"/>
      <c r="H11" s="593"/>
      <c r="I11" s="593"/>
      <c r="J11" s="593"/>
      <c r="K11" s="593"/>
      <c r="L11" s="593"/>
    </row>
    <row r="12" spans="4:12" ht="24.75" customHeight="1">
      <c r="D12" s="607" t="s">
        <v>1255</v>
      </c>
      <c r="E12" s="606"/>
      <c r="F12" s="606"/>
      <c r="G12" s="606"/>
      <c r="H12" s="606"/>
      <c r="I12" s="606"/>
      <c r="J12" s="606"/>
      <c r="K12" s="606"/>
      <c r="L12" s="606"/>
    </row>
    <row r="13" spans="4:12">
      <c r="D13" s="1390" t="s">
        <v>2105</v>
      </c>
    </row>
    <row r="14" spans="4:12" ht="6.75" customHeight="1"/>
    <row r="16" spans="4:12">
      <c r="D16" s="611" t="s">
        <v>1932</v>
      </c>
      <c r="E16" s="609"/>
      <c r="F16" s="617"/>
      <c r="G16" s="609"/>
      <c r="H16" s="1910" t="s">
        <v>1929</v>
      </c>
      <c r="I16" s="1910"/>
      <c r="J16" s="1910"/>
      <c r="K16" s="1910"/>
      <c r="L16" s="620"/>
    </row>
    <row r="17" spans="4:11">
      <c r="D17" s="609"/>
      <c r="E17" s="609"/>
      <c r="F17" s="609"/>
      <c r="G17" s="609"/>
      <c r="H17" s="609"/>
      <c r="I17" s="609"/>
      <c r="J17" s="609"/>
      <c r="K17" s="609"/>
    </row>
    <row r="63" spans="3:3">
      <c r="C63" s="1316"/>
    </row>
    <row r="70" spans="4:4">
      <c r="D70" s="1300"/>
    </row>
  </sheetData>
  <customSheetViews>
    <customSheetView guid="{AB7C7113-F865-4779-9FA4-3A0AD2C9E93A}" scale="90" topLeftCell="C1">
      <selection activeCell="N9" sqref="N9"/>
      <pageMargins left="0.7" right="0.7" top="0.75" bottom="0.75" header="0.3" footer="0.3"/>
      <pageSetup orientation="portrait" r:id="rId1"/>
    </customSheetView>
    <customSheetView guid="{05A24B3F-0046-4A93-964B-C8E884CA78A3}" scale="90" topLeftCell="C1">
      <selection activeCell="N9" sqref="N9"/>
      <pageMargins left="0.7" right="0.7" top="0.75" bottom="0.75" header="0.3" footer="0.3"/>
      <pageSetup orientation="portrait" r:id="rId2"/>
    </customSheetView>
  </customSheetViews>
  <mergeCells count="4">
    <mergeCell ref="D5:L5"/>
    <mergeCell ref="D6:D7"/>
    <mergeCell ref="E6:L6"/>
    <mergeCell ref="H16:K16"/>
  </mergeCells>
  <pageMargins left="0.7" right="0.7" top="0.75" bottom="0.75" header="0.3" footer="0.3"/>
  <pageSetup orientation="portrait" r:id="rId3"/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2:L70"/>
  <sheetViews>
    <sheetView showGridLines="0" topLeftCell="A44" zoomScale="110" zoomScaleNormal="110" workbookViewId="0">
      <selection activeCell="B2" sqref="B2:Z55"/>
    </sheetView>
  </sheetViews>
  <sheetFormatPr baseColWidth="10" defaultRowHeight="15"/>
  <cols>
    <col min="1" max="1" width="3" customWidth="1"/>
    <col min="2" max="3" width="13.85546875" customWidth="1"/>
    <col min="4" max="4" width="15.85546875" customWidth="1"/>
    <col min="5" max="5" width="11.85546875" customWidth="1"/>
    <col min="6" max="6" width="14.42578125" customWidth="1"/>
    <col min="7" max="7" width="12.28515625" customWidth="1"/>
    <col min="8" max="8" width="14.5703125" customWidth="1"/>
    <col min="10" max="10" width="11" customWidth="1"/>
    <col min="12" max="12" width="13" customWidth="1"/>
    <col min="13" max="13" width="3.140625" customWidth="1"/>
  </cols>
  <sheetData>
    <row r="2" spans="2:12" ht="15.75">
      <c r="B2" s="654"/>
      <c r="C2" s="653"/>
      <c r="D2" s="652"/>
      <c r="E2" s="652"/>
      <c r="F2" s="1944" t="s">
        <v>1648</v>
      </c>
      <c r="G2" s="1944"/>
      <c r="H2" s="1944"/>
      <c r="I2" s="652"/>
      <c r="J2" s="652"/>
      <c r="K2" s="652"/>
      <c r="L2" s="651"/>
    </row>
    <row r="3" spans="2:12" ht="15.75">
      <c r="B3" s="646"/>
      <c r="C3" s="1945" t="s">
        <v>1374</v>
      </c>
      <c r="D3" s="1945"/>
      <c r="E3" s="1945"/>
      <c r="F3" s="1945"/>
      <c r="G3" s="1945"/>
      <c r="H3" s="1945"/>
      <c r="I3" s="1945"/>
      <c r="J3" s="1945"/>
      <c r="K3" s="1945"/>
      <c r="L3" s="644"/>
    </row>
    <row r="4" spans="2:12" ht="15.75">
      <c r="B4" s="650"/>
      <c r="C4" s="649"/>
      <c r="D4" s="647"/>
      <c r="E4" s="648"/>
      <c r="F4" s="1945" t="s">
        <v>1373</v>
      </c>
      <c r="G4" s="1945"/>
      <c r="H4" s="1945"/>
      <c r="I4" s="647"/>
      <c r="J4" s="647"/>
      <c r="K4" s="647"/>
      <c r="L4" s="644"/>
    </row>
    <row r="5" spans="2:12">
      <c r="B5" s="646"/>
      <c r="C5" s="645"/>
      <c r="D5" s="645"/>
      <c r="E5" s="645"/>
      <c r="F5" s="645"/>
      <c r="G5" s="645"/>
      <c r="H5" s="645"/>
      <c r="I5" s="645"/>
      <c r="J5" s="645"/>
      <c r="K5" s="645"/>
      <c r="L5" s="644"/>
    </row>
    <row r="6" spans="2:12">
      <c r="B6" s="1946" t="s">
        <v>1372</v>
      </c>
      <c r="C6" s="1947"/>
      <c r="D6" s="1947"/>
      <c r="E6" s="642"/>
      <c r="F6" s="643"/>
      <c r="G6" s="643"/>
      <c r="H6" s="643"/>
      <c r="I6" s="642"/>
      <c r="J6" s="1294" t="s">
        <v>1371</v>
      </c>
      <c r="K6" s="1294"/>
      <c r="L6" s="1295"/>
    </row>
    <row r="7" spans="2:12">
      <c r="B7" s="1932" t="s">
        <v>1370</v>
      </c>
      <c r="C7" s="1933"/>
      <c r="D7" s="1934"/>
      <c r="E7" s="1938" t="s">
        <v>1253</v>
      </c>
      <c r="F7" s="1939"/>
      <c r="G7" s="1939"/>
      <c r="H7" s="1939"/>
      <c r="I7" s="1939"/>
      <c r="J7" s="1939"/>
      <c r="K7" s="1939"/>
      <c r="L7" s="1940"/>
    </row>
    <row r="8" spans="2:12" ht="38.25">
      <c r="B8" s="1935"/>
      <c r="C8" s="1936"/>
      <c r="D8" s="1937"/>
      <c r="E8" s="640" t="s">
        <v>1369</v>
      </c>
      <c r="F8" s="641" t="s">
        <v>1368</v>
      </c>
      <c r="G8" s="640" t="s">
        <v>1367</v>
      </c>
      <c r="H8" s="640" t="s">
        <v>1366</v>
      </c>
      <c r="I8" s="639" t="s">
        <v>1365</v>
      </c>
      <c r="J8" s="640" t="s">
        <v>1364</v>
      </c>
      <c r="K8" s="640" t="s">
        <v>1363</v>
      </c>
      <c r="L8" s="639" t="s">
        <v>1362</v>
      </c>
    </row>
    <row r="9" spans="2:12">
      <c r="B9" s="1941" t="s">
        <v>1361</v>
      </c>
      <c r="C9" s="1942"/>
      <c r="D9" s="1943"/>
      <c r="E9" s="638"/>
      <c r="F9" s="638"/>
      <c r="G9" s="638"/>
      <c r="H9" s="638"/>
      <c r="I9" s="638"/>
      <c r="J9" s="638"/>
      <c r="K9" s="638"/>
      <c r="L9" s="638"/>
    </row>
    <row r="10" spans="2:12">
      <c r="B10" s="1919" t="s">
        <v>1360</v>
      </c>
      <c r="C10" s="1920"/>
      <c r="D10" s="1921"/>
      <c r="E10" s="632"/>
      <c r="F10" s="632"/>
      <c r="G10" s="632"/>
      <c r="H10" s="632"/>
      <c r="I10" s="632"/>
      <c r="J10" s="632"/>
      <c r="K10" s="632"/>
      <c r="L10" s="631"/>
    </row>
    <row r="11" spans="2:12">
      <c r="B11" s="1919" t="s">
        <v>1359</v>
      </c>
      <c r="C11" s="1920"/>
      <c r="D11" s="1921"/>
      <c r="E11" s="632"/>
      <c r="F11" s="632"/>
      <c r="G11" s="632"/>
      <c r="H11" s="632"/>
      <c r="I11" s="632"/>
      <c r="J11" s="632"/>
      <c r="K11" s="632"/>
      <c r="L11" s="631"/>
    </row>
    <row r="12" spans="2:12">
      <c r="B12" s="1919" t="s">
        <v>1358</v>
      </c>
      <c r="C12" s="1920"/>
      <c r="D12" s="1921"/>
      <c r="E12" s="632"/>
      <c r="F12" s="632"/>
      <c r="G12" s="632"/>
      <c r="H12" s="632"/>
      <c r="I12" s="632"/>
      <c r="J12" s="632"/>
      <c r="K12" s="632"/>
      <c r="L12" s="631"/>
    </row>
    <row r="13" spans="2:12">
      <c r="B13" s="1919" t="s">
        <v>1357</v>
      </c>
      <c r="C13" s="1920"/>
      <c r="D13" s="1921"/>
      <c r="E13" s="632"/>
      <c r="F13" s="632"/>
      <c r="G13" s="632"/>
      <c r="H13" s="632"/>
      <c r="I13" s="632"/>
      <c r="J13" s="632"/>
      <c r="K13" s="632"/>
      <c r="L13" s="631"/>
    </row>
    <row r="14" spans="2:12">
      <c r="B14" s="1919" t="s">
        <v>1356</v>
      </c>
      <c r="C14" s="1920"/>
      <c r="D14" s="1921"/>
      <c r="E14" s="632"/>
      <c r="F14" s="632"/>
      <c r="G14" s="632"/>
      <c r="H14" s="632"/>
      <c r="I14" s="632"/>
      <c r="J14" s="632"/>
      <c r="K14" s="632"/>
      <c r="L14" s="631"/>
    </row>
    <row r="15" spans="2:12">
      <c r="B15" s="1919" t="s">
        <v>1355</v>
      </c>
      <c r="C15" s="1920"/>
      <c r="D15" s="1921"/>
      <c r="E15" s="632"/>
      <c r="F15" s="632"/>
      <c r="G15" s="632"/>
      <c r="H15" s="632"/>
      <c r="I15" s="632"/>
      <c r="J15" s="632"/>
      <c r="K15" s="632"/>
      <c r="L15" s="631"/>
    </row>
    <row r="16" spans="2:12">
      <c r="B16" s="1919" t="s">
        <v>1905</v>
      </c>
      <c r="C16" s="1920"/>
      <c r="D16" s="1921"/>
      <c r="E16" s="632"/>
      <c r="F16" s="632"/>
      <c r="G16" s="632"/>
      <c r="H16" s="632"/>
      <c r="I16" s="632"/>
      <c r="J16" s="632"/>
      <c r="K16" s="632"/>
      <c r="L16" s="631"/>
    </row>
    <row r="17" spans="2:12">
      <c r="B17" s="1919" t="s">
        <v>1354</v>
      </c>
      <c r="C17" s="1920"/>
      <c r="D17" s="1921"/>
      <c r="E17" s="632"/>
      <c r="F17" s="632"/>
      <c r="G17" s="632"/>
      <c r="H17" s="632"/>
      <c r="I17" s="632"/>
      <c r="J17" s="632"/>
      <c r="K17" s="632"/>
      <c r="L17" s="631"/>
    </row>
    <row r="18" spans="2:12" ht="10.5" customHeight="1">
      <c r="B18" s="637"/>
      <c r="C18" s="636"/>
      <c r="D18" s="635"/>
      <c r="E18" s="632"/>
      <c r="F18" s="632"/>
      <c r="G18" s="632"/>
      <c r="H18" s="632"/>
      <c r="I18" s="632"/>
      <c r="J18" s="632"/>
      <c r="K18" s="632"/>
      <c r="L18" s="631"/>
    </row>
    <row r="19" spans="2:12">
      <c r="B19" s="1922" t="s">
        <v>1353</v>
      </c>
      <c r="C19" s="1923"/>
      <c r="D19" s="1924"/>
      <c r="E19" s="632"/>
      <c r="F19" s="632"/>
      <c r="G19" s="632"/>
      <c r="H19" s="632"/>
      <c r="I19" s="632"/>
      <c r="J19" s="632"/>
      <c r="K19" s="632"/>
      <c r="L19" s="632"/>
    </row>
    <row r="20" spans="2:12">
      <c r="B20" s="1919" t="s">
        <v>1352</v>
      </c>
      <c r="C20" s="1920"/>
      <c r="D20" s="1921"/>
      <c r="E20" s="632"/>
      <c r="F20" s="632"/>
      <c r="G20" s="632"/>
      <c r="H20" s="632"/>
      <c r="I20" s="632"/>
      <c r="J20" s="632"/>
      <c r="K20" s="632"/>
      <c r="L20" s="631"/>
    </row>
    <row r="21" spans="2:12">
      <c r="B21" s="1919" t="s">
        <v>1351</v>
      </c>
      <c r="C21" s="1920"/>
      <c r="D21" s="1921"/>
      <c r="E21" s="632"/>
      <c r="F21" s="632"/>
      <c r="G21" s="632"/>
      <c r="H21" s="632"/>
      <c r="I21" s="632"/>
      <c r="J21" s="632"/>
      <c r="K21" s="632"/>
      <c r="L21" s="631"/>
    </row>
    <row r="22" spans="2:12">
      <c r="B22" s="1919" t="s">
        <v>1350</v>
      </c>
      <c r="C22" s="1920"/>
      <c r="D22" s="1921"/>
      <c r="E22" s="632"/>
      <c r="F22" s="632"/>
      <c r="G22" s="632"/>
      <c r="H22" s="632"/>
      <c r="I22" s="632"/>
      <c r="J22" s="632"/>
      <c r="K22" s="632"/>
      <c r="L22" s="631"/>
    </row>
    <row r="23" spans="2:12" ht="33.75" customHeight="1">
      <c r="B23" s="1925" t="s">
        <v>1349</v>
      </c>
      <c r="C23" s="1926"/>
      <c r="D23" s="1927"/>
      <c r="E23" s="632"/>
      <c r="F23" s="632"/>
      <c r="G23" s="632"/>
      <c r="H23" s="632"/>
      <c r="I23" s="632"/>
      <c r="J23" s="632"/>
      <c r="K23" s="632"/>
      <c r="L23" s="631"/>
    </row>
    <row r="24" spans="2:12">
      <c r="B24" s="1919" t="s">
        <v>1348</v>
      </c>
      <c r="C24" s="1920"/>
      <c r="D24" s="1921"/>
      <c r="E24" s="632"/>
      <c r="F24" s="632"/>
      <c r="G24" s="632"/>
      <c r="H24" s="632"/>
      <c r="I24" s="632"/>
      <c r="J24" s="632"/>
      <c r="K24" s="632"/>
      <c r="L24" s="631"/>
    </row>
    <row r="25" spans="2:12">
      <c r="B25" s="1919" t="s">
        <v>1347</v>
      </c>
      <c r="C25" s="1920"/>
      <c r="D25" s="1921"/>
      <c r="E25" s="632"/>
      <c r="F25" s="632"/>
      <c r="G25" s="632"/>
      <c r="H25" s="632"/>
      <c r="I25" s="632"/>
      <c r="J25" s="632"/>
      <c r="K25" s="632"/>
      <c r="L25" s="631"/>
    </row>
    <row r="26" spans="2:12">
      <c r="B26" s="1919" t="s">
        <v>1346</v>
      </c>
      <c r="C26" s="1920"/>
      <c r="D26" s="1921"/>
      <c r="E26" s="632"/>
      <c r="F26" s="632"/>
      <c r="G26" s="632"/>
      <c r="H26" s="632"/>
      <c r="I26" s="632"/>
      <c r="J26" s="632"/>
      <c r="K26" s="632"/>
      <c r="L26" s="631"/>
    </row>
    <row r="27" spans="2:12" ht="7.5" customHeight="1">
      <c r="B27" s="634"/>
      <c r="C27" s="627"/>
      <c r="D27" s="633"/>
      <c r="E27" s="632"/>
      <c r="F27" s="632"/>
      <c r="G27" s="632"/>
      <c r="H27" s="632"/>
      <c r="I27" s="632"/>
      <c r="J27" s="632"/>
      <c r="K27" s="632"/>
      <c r="L27" s="631"/>
    </row>
    <row r="28" spans="2:12">
      <c r="B28" s="1922" t="s">
        <v>1345</v>
      </c>
      <c r="C28" s="1923"/>
      <c r="D28" s="1924"/>
      <c r="E28" s="632"/>
      <c r="F28" s="632"/>
      <c r="G28" s="632"/>
      <c r="H28" s="632"/>
      <c r="I28" s="632"/>
      <c r="J28" s="632"/>
      <c r="K28" s="632"/>
      <c r="L28" s="632"/>
    </row>
    <row r="29" spans="2:12" ht="18" customHeight="1">
      <c r="B29" s="1919" t="s">
        <v>1344</v>
      </c>
      <c r="C29" s="1920"/>
      <c r="D29" s="1921"/>
      <c r="E29" s="632"/>
      <c r="F29" s="632"/>
      <c r="G29" s="632"/>
      <c r="H29" s="632"/>
      <c r="I29" s="632"/>
      <c r="J29" s="632"/>
      <c r="K29" s="632"/>
      <c r="L29" s="631"/>
    </row>
    <row r="30" spans="2:12">
      <c r="B30" s="1919" t="s">
        <v>1343</v>
      </c>
      <c r="C30" s="1920"/>
      <c r="D30" s="1921"/>
      <c r="E30" s="632"/>
      <c r="F30" s="632"/>
      <c r="G30" s="632"/>
      <c r="H30" s="632"/>
      <c r="I30" s="632"/>
      <c r="J30" s="632"/>
      <c r="K30" s="632"/>
      <c r="L30" s="631"/>
    </row>
    <row r="31" spans="2:12" ht="14.25" customHeight="1">
      <c r="B31" s="1919" t="s">
        <v>1342</v>
      </c>
      <c r="C31" s="1920"/>
      <c r="D31" s="1921"/>
      <c r="E31" s="632"/>
      <c r="F31" s="632"/>
      <c r="G31" s="632"/>
      <c r="H31" s="632"/>
      <c r="I31" s="632"/>
      <c r="J31" s="632"/>
      <c r="K31" s="632"/>
      <c r="L31" s="631"/>
    </row>
    <row r="32" spans="2:12">
      <c r="B32" s="1919" t="s">
        <v>1341</v>
      </c>
      <c r="C32" s="1920"/>
      <c r="D32" s="1921"/>
      <c r="E32" s="632"/>
      <c r="F32" s="632"/>
      <c r="G32" s="632"/>
      <c r="H32" s="632"/>
      <c r="I32" s="632"/>
      <c r="J32" s="632"/>
      <c r="K32" s="632"/>
      <c r="L32" s="631"/>
    </row>
    <row r="33" spans="2:12">
      <c r="B33" s="1919" t="s">
        <v>1340</v>
      </c>
      <c r="C33" s="1920"/>
      <c r="D33" s="1921"/>
      <c r="E33" s="632"/>
      <c r="F33" s="632"/>
      <c r="G33" s="632"/>
      <c r="H33" s="632"/>
      <c r="I33" s="632"/>
      <c r="J33" s="632"/>
      <c r="K33" s="632"/>
      <c r="L33" s="631"/>
    </row>
    <row r="34" spans="2:12">
      <c r="B34" s="1919" t="s">
        <v>1339</v>
      </c>
      <c r="C34" s="1920"/>
      <c r="D34" s="1921"/>
      <c r="E34" s="632"/>
      <c r="F34" s="632"/>
      <c r="G34" s="632"/>
      <c r="H34" s="632"/>
      <c r="I34" s="632"/>
      <c r="J34" s="632"/>
      <c r="K34" s="632"/>
      <c r="L34" s="631"/>
    </row>
    <row r="35" spans="2:12">
      <c r="B35" s="1919" t="s">
        <v>1338</v>
      </c>
      <c r="C35" s="1920"/>
      <c r="D35" s="1921"/>
      <c r="E35" s="632"/>
      <c r="F35" s="632"/>
      <c r="G35" s="632"/>
      <c r="H35" s="632"/>
      <c r="I35" s="632"/>
      <c r="J35" s="632"/>
      <c r="K35" s="632"/>
      <c r="L35" s="631"/>
    </row>
    <row r="36" spans="2:12">
      <c r="B36" s="1919" t="s">
        <v>1337</v>
      </c>
      <c r="C36" s="1920"/>
      <c r="D36" s="1921"/>
      <c r="E36" s="632"/>
      <c r="F36" s="632"/>
      <c r="G36" s="632"/>
      <c r="H36" s="632"/>
      <c r="I36" s="632"/>
      <c r="J36" s="632"/>
      <c r="K36" s="632"/>
      <c r="L36" s="631"/>
    </row>
    <row r="37" spans="2:12" ht="10.5" customHeight="1">
      <c r="B37" s="634"/>
      <c r="C37" s="627"/>
      <c r="D37" s="633"/>
      <c r="E37" s="632"/>
      <c r="F37" s="632"/>
      <c r="G37" s="632"/>
      <c r="H37" s="632"/>
      <c r="I37" s="632"/>
      <c r="J37" s="632"/>
      <c r="K37" s="632"/>
      <c r="L37" s="631"/>
    </row>
    <row r="38" spans="2:12">
      <c r="B38" s="1922" t="s">
        <v>1336</v>
      </c>
      <c r="C38" s="1923"/>
      <c r="D38" s="1924"/>
      <c r="E38" s="632"/>
      <c r="F38" s="632"/>
      <c r="G38" s="632"/>
      <c r="H38" s="632"/>
      <c r="I38" s="632"/>
      <c r="J38" s="632"/>
      <c r="K38" s="632"/>
      <c r="L38" s="632"/>
    </row>
    <row r="39" spans="2:12" ht="27" customHeight="1">
      <c r="B39" s="1925" t="s">
        <v>1335</v>
      </c>
      <c r="C39" s="1926"/>
      <c r="D39" s="1927"/>
      <c r="E39" s="632"/>
      <c r="F39" s="632"/>
      <c r="G39" s="632"/>
      <c r="H39" s="632"/>
      <c r="I39" s="632"/>
      <c r="J39" s="632"/>
      <c r="K39" s="632"/>
      <c r="L39" s="631"/>
    </row>
    <row r="40" spans="2:12" ht="27" customHeight="1">
      <c r="B40" s="1925" t="s">
        <v>1904</v>
      </c>
      <c r="C40" s="1926"/>
      <c r="D40" s="1927"/>
      <c r="E40" s="632"/>
      <c r="F40" s="632"/>
      <c r="G40" s="632"/>
      <c r="H40" s="632"/>
      <c r="I40" s="632"/>
      <c r="J40" s="632"/>
      <c r="K40" s="632"/>
      <c r="L40" s="631"/>
    </row>
    <row r="41" spans="2:12" ht="18.75" customHeight="1">
      <c r="B41" s="1925" t="s">
        <v>1334</v>
      </c>
      <c r="C41" s="1926"/>
      <c r="D41" s="1927"/>
      <c r="E41" s="632"/>
      <c r="F41" s="632"/>
      <c r="G41" s="632"/>
      <c r="H41" s="632"/>
      <c r="I41" s="632"/>
      <c r="J41" s="632"/>
      <c r="K41" s="632"/>
      <c r="L41" s="631"/>
    </row>
    <row r="42" spans="2:12" ht="18.75" customHeight="1">
      <c r="B42" s="1919" t="s">
        <v>1333</v>
      </c>
      <c r="C42" s="1920"/>
      <c r="D42" s="1921"/>
      <c r="E42" s="632"/>
      <c r="F42" s="632"/>
      <c r="G42" s="632"/>
      <c r="H42" s="632"/>
      <c r="I42" s="632"/>
      <c r="J42" s="632"/>
      <c r="K42" s="632"/>
      <c r="L42" s="631"/>
    </row>
    <row r="43" spans="2:12" ht="4.5" customHeight="1">
      <c r="B43" s="634"/>
      <c r="C43" s="627"/>
      <c r="D43" s="633"/>
      <c r="E43" s="632"/>
      <c r="F43" s="632"/>
      <c r="G43" s="632"/>
      <c r="H43" s="632"/>
      <c r="I43" s="632"/>
      <c r="J43" s="632"/>
      <c r="K43" s="632"/>
      <c r="L43" s="631"/>
    </row>
    <row r="44" spans="2:12">
      <c r="B44" s="1928" t="s">
        <v>1332</v>
      </c>
      <c r="C44" s="1929"/>
      <c r="D44" s="1930"/>
      <c r="E44" s="630"/>
      <c r="F44" s="630"/>
      <c r="G44" s="630"/>
      <c r="H44" s="630"/>
      <c r="I44" s="630"/>
      <c r="J44" s="630"/>
      <c r="K44" s="630"/>
      <c r="L44" s="630"/>
    </row>
    <row r="45" spans="2:12">
      <c r="B45" s="1390" t="s">
        <v>2105</v>
      </c>
    </row>
    <row r="46" spans="2:12">
      <c r="C46" s="627"/>
      <c r="D46" s="629"/>
      <c r="E46" s="628"/>
      <c r="F46" s="627"/>
      <c r="G46" s="627"/>
      <c r="H46" s="627"/>
      <c r="I46" s="627"/>
      <c r="J46" s="627"/>
      <c r="K46" s="627"/>
    </row>
    <row r="47" spans="2:12">
      <c r="B47" s="623"/>
      <c r="C47" s="626"/>
      <c r="D47" s="625"/>
      <c r="E47" s="1931"/>
      <c r="F47" s="1931"/>
      <c r="G47" s="623"/>
      <c r="H47" s="624"/>
      <c r="I47" s="623"/>
      <c r="J47" s="1931"/>
      <c r="K47" s="1931"/>
      <c r="L47" s="622"/>
    </row>
    <row r="48" spans="2:12">
      <c r="B48" s="622"/>
      <c r="C48" s="622"/>
      <c r="D48" s="622"/>
      <c r="E48" s="622"/>
      <c r="F48" s="622"/>
      <c r="G48" s="622"/>
      <c r="H48" s="622"/>
      <c r="I48" s="622"/>
      <c r="J48" s="622"/>
      <c r="K48" s="622"/>
      <c r="L48" s="622"/>
    </row>
    <row r="49" spans="3:12">
      <c r="C49" s="621"/>
      <c r="F49" s="621"/>
      <c r="G49" s="621"/>
      <c r="H49" s="1918"/>
      <c r="I49" s="1918"/>
      <c r="J49" s="1918"/>
      <c r="K49" s="1918"/>
      <c r="L49" s="1918"/>
    </row>
    <row r="63" spans="3:12">
      <c r="C63" s="1312"/>
    </row>
    <row r="70" spans="4:4">
      <c r="D70" s="1297"/>
    </row>
  </sheetData>
  <customSheetViews>
    <customSheetView guid="{AB7C7113-F865-4779-9FA4-3A0AD2C9E93A}" scale="110" showGridLines="0">
      <selection activeCell="N9" sqref="N9"/>
      <pageMargins left="0.25" right="0.25" top="0.75" bottom="0.75" header="0.3" footer="0.3"/>
      <pageSetup scale="70" orientation="portrait" r:id="rId1"/>
    </customSheetView>
    <customSheetView guid="{05A24B3F-0046-4A93-964B-C8E884CA78A3}" scale="110" showGridLines="0">
      <selection activeCell="N9" sqref="N9"/>
      <pageMargins left="0.25" right="0.25" top="0.75" bottom="0.75" header="0.3" footer="0.3"/>
      <pageSetup scale="70" orientation="portrait" r:id="rId2"/>
    </customSheetView>
  </customSheetViews>
  <mergeCells count="42">
    <mergeCell ref="E7:L7"/>
    <mergeCell ref="B9:D9"/>
    <mergeCell ref="B10:D10"/>
    <mergeCell ref="F2:H2"/>
    <mergeCell ref="C3:K3"/>
    <mergeCell ref="F4:H4"/>
    <mergeCell ref="B6:D6"/>
    <mergeCell ref="B23:D23"/>
    <mergeCell ref="B24:D24"/>
    <mergeCell ref="B25:D25"/>
    <mergeCell ref="B26:D26"/>
    <mergeCell ref="B7:D8"/>
    <mergeCell ref="B29:D29"/>
    <mergeCell ref="B30:D30"/>
    <mergeCell ref="B31:D31"/>
    <mergeCell ref="B32:D32"/>
    <mergeCell ref="B11:D11"/>
    <mergeCell ref="B12:D12"/>
    <mergeCell ref="B13:D13"/>
    <mergeCell ref="B28:D28"/>
    <mergeCell ref="B15:D15"/>
    <mergeCell ref="B16:D16"/>
    <mergeCell ref="B17:D17"/>
    <mergeCell ref="B19:D19"/>
    <mergeCell ref="B20:D20"/>
    <mergeCell ref="B21:D21"/>
    <mergeCell ref="B14:D14"/>
    <mergeCell ref="B22:D22"/>
    <mergeCell ref="K49:L49"/>
    <mergeCell ref="B33:D33"/>
    <mergeCell ref="B34:D34"/>
    <mergeCell ref="B35:D35"/>
    <mergeCell ref="B36:D36"/>
    <mergeCell ref="B38:D38"/>
    <mergeCell ref="B39:D39"/>
    <mergeCell ref="B41:D41"/>
    <mergeCell ref="B40:D40"/>
    <mergeCell ref="B42:D42"/>
    <mergeCell ref="B44:D44"/>
    <mergeCell ref="E47:F47"/>
    <mergeCell ref="J47:K47"/>
    <mergeCell ref="H49:J49"/>
  </mergeCells>
  <pageMargins left="0.25" right="0.25" top="0.75" bottom="0.75" header="0.3" footer="0.3"/>
  <pageSetup scale="70" orientation="portrait" r:id="rId3"/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2:J92"/>
  <sheetViews>
    <sheetView showGridLines="0" topLeftCell="A42" zoomScale="85" zoomScaleNormal="85" workbookViewId="0">
      <selection activeCell="B2" sqref="B2:Z55"/>
    </sheetView>
  </sheetViews>
  <sheetFormatPr baseColWidth="10" defaultRowHeight="15"/>
  <cols>
    <col min="1" max="1" width="2.7109375" customWidth="1"/>
    <col min="2" max="2" width="28.5703125" customWidth="1"/>
    <col min="3" max="3" width="17.42578125" customWidth="1"/>
    <col min="4" max="4" width="20.42578125" customWidth="1"/>
    <col min="5" max="5" width="18" customWidth="1"/>
    <col min="6" max="6" width="24.28515625" customWidth="1"/>
    <col min="7" max="7" width="21.5703125" customWidth="1"/>
    <col min="8" max="8" width="18" customWidth="1"/>
    <col min="9" max="9" width="17.42578125" customWidth="1"/>
    <col min="10" max="10" width="21.85546875" customWidth="1"/>
  </cols>
  <sheetData>
    <row r="2" spans="2:10" ht="10.5" customHeight="1"/>
    <row r="3" spans="2:10" ht="107.25" customHeight="1">
      <c r="B3" s="665" t="s">
        <v>1385</v>
      </c>
      <c r="C3" s="664"/>
      <c r="D3" s="664"/>
      <c r="E3" s="664"/>
      <c r="F3" s="664"/>
      <c r="G3" s="1948"/>
      <c r="H3" s="1948"/>
      <c r="I3" s="1948"/>
      <c r="J3" s="1949"/>
    </row>
    <row r="4" spans="2:10" ht="18" customHeight="1">
      <c r="B4" s="1950" t="s">
        <v>1384</v>
      </c>
      <c r="C4" s="1952" t="s">
        <v>1253</v>
      </c>
      <c r="D4" s="1952"/>
      <c r="E4" s="1952"/>
      <c r="F4" s="1952"/>
      <c r="G4" s="1952"/>
      <c r="H4" s="1952"/>
      <c r="I4" s="1952"/>
      <c r="J4" s="1952"/>
    </row>
    <row r="5" spans="2:10" ht="64.5" customHeight="1">
      <c r="B5" s="1951"/>
      <c r="C5" s="662" t="s">
        <v>1383</v>
      </c>
      <c r="D5" s="663" t="s">
        <v>1382</v>
      </c>
      <c r="E5" s="662" t="s">
        <v>1381</v>
      </c>
      <c r="F5" s="662" t="s">
        <v>1380</v>
      </c>
      <c r="G5" s="662" t="s">
        <v>1379</v>
      </c>
      <c r="H5" s="662" t="s">
        <v>1378</v>
      </c>
      <c r="I5" s="662" t="s">
        <v>1377</v>
      </c>
      <c r="J5" s="662" t="s">
        <v>2108</v>
      </c>
    </row>
    <row r="6" spans="2:10">
      <c r="B6" s="661"/>
      <c r="C6" s="660"/>
      <c r="D6" s="660"/>
      <c r="E6" s="660"/>
      <c r="F6" s="660"/>
      <c r="G6" s="660"/>
      <c r="H6" s="660"/>
      <c r="I6" s="660"/>
      <c r="J6" s="660"/>
    </row>
    <row r="7" spans="2:10" ht="21">
      <c r="B7" s="659" t="s">
        <v>1376</v>
      </c>
      <c r="C7" s="658"/>
      <c r="D7" s="658"/>
      <c r="E7" s="658"/>
      <c r="F7" s="658"/>
      <c r="G7" s="658"/>
      <c r="H7" s="658"/>
      <c r="I7" s="658"/>
      <c r="J7" s="658"/>
    </row>
    <row r="8" spans="2:10">
      <c r="B8" s="634"/>
      <c r="C8" s="658"/>
      <c r="D8" s="658"/>
      <c r="E8" s="658"/>
      <c r="F8" s="658"/>
      <c r="G8" s="658"/>
      <c r="H8" s="658"/>
      <c r="I8" s="658"/>
      <c r="J8" s="658"/>
    </row>
    <row r="9" spans="2:10">
      <c r="B9" s="634"/>
      <c r="C9" s="658"/>
      <c r="D9" s="658"/>
      <c r="E9" s="658"/>
      <c r="F9" s="658"/>
      <c r="G9" s="658"/>
      <c r="H9" s="658"/>
      <c r="I9" s="658"/>
      <c r="J9" s="658"/>
    </row>
    <row r="10" spans="2:10">
      <c r="B10" s="634"/>
      <c r="C10" s="658"/>
      <c r="D10" s="658"/>
      <c r="E10" s="658"/>
      <c r="F10" s="658"/>
      <c r="G10" s="658"/>
      <c r="H10" s="658"/>
      <c r="I10" s="658"/>
      <c r="J10" s="658"/>
    </row>
    <row r="11" spans="2:10">
      <c r="B11" s="634"/>
      <c r="C11" s="658"/>
      <c r="D11" s="658"/>
      <c r="E11" s="658"/>
      <c r="F11" s="658"/>
      <c r="G11" s="658"/>
      <c r="H11" s="658"/>
      <c r="I11" s="658"/>
      <c r="J11" s="658"/>
    </row>
    <row r="12" spans="2:10">
      <c r="B12" s="634"/>
      <c r="C12" s="658"/>
      <c r="D12" s="658"/>
      <c r="E12" s="658"/>
      <c r="F12" s="658"/>
      <c r="G12" s="658"/>
      <c r="H12" s="658"/>
      <c r="I12" s="658"/>
      <c r="J12" s="658"/>
    </row>
    <row r="13" spans="2:10">
      <c r="B13" s="634"/>
      <c r="C13" s="658"/>
      <c r="D13" s="658"/>
      <c r="E13" s="658"/>
      <c r="F13" s="658"/>
      <c r="G13" s="658"/>
      <c r="H13" s="658"/>
      <c r="I13" s="658"/>
      <c r="J13" s="658"/>
    </row>
    <row r="14" spans="2:10">
      <c r="B14" s="634"/>
      <c r="C14" s="658"/>
      <c r="D14" s="658"/>
      <c r="E14" s="658"/>
      <c r="F14" s="658"/>
      <c r="G14" s="658"/>
      <c r="H14" s="658"/>
      <c r="I14" s="658"/>
      <c r="J14" s="658"/>
    </row>
    <row r="15" spans="2:10">
      <c r="B15" s="634"/>
      <c r="C15" s="658"/>
      <c r="D15" s="658"/>
      <c r="E15" s="658"/>
      <c r="F15" s="658"/>
      <c r="G15" s="658"/>
      <c r="H15" s="658"/>
      <c r="I15" s="658"/>
      <c r="J15" s="658"/>
    </row>
    <row r="16" spans="2:10">
      <c r="B16" s="634"/>
      <c r="C16" s="658"/>
      <c r="D16" s="658"/>
      <c r="E16" s="658"/>
      <c r="F16" s="658"/>
      <c r="G16" s="658"/>
      <c r="H16" s="658"/>
      <c r="I16" s="658"/>
      <c r="J16" s="658"/>
    </row>
    <row r="17" spans="2:10">
      <c r="B17" s="634"/>
      <c r="C17" s="658"/>
      <c r="D17" s="658"/>
      <c r="E17" s="658"/>
      <c r="F17" s="658"/>
      <c r="G17" s="658"/>
      <c r="H17" s="658"/>
      <c r="I17" s="658"/>
      <c r="J17" s="658"/>
    </row>
    <row r="18" spans="2:10" hidden="1">
      <c r="B18" s="634"/>
      <c r="C18" s="658"/>
      <c r="D18" s="658"/>
      <c r="E18" s="658"/>
      <c r="F18" s="658"/>
      <c r="G18" s="658"/>
      <c r="H18" s="658"/>
      <c r="I18" s="658"/>
      <c r="J18" s="658"/>
    </row>
    <row r="19" spans="2:10" hidden="1">
      <c r="B19" s="634"/>
      <c r="C19" s="658"/>
      <c r="D19" s="658"/>
      <c r="E19" s="658"/>
      <c r="F19" s="658"/>
      <c r="G19" s="658"/>
      <c r="H19" s="658"/>
      <c r="I19" s="658"/>
      <c r="J19" s="658"/>
    </row>
    <row r="20" spans="2:10" hidden="1">
      <c r="B20" s="634"/>
      <c r="C20" s="658"/>
      <c r="D20" s="658"/>
      <c r="E20" s="658"/>
      <c r="F20" s="658"/>
      <c r="G20" s="658"/>
      <c r="H20" s="658"/>
      <c r="I20" s="658"/>
      <c r="J20" s="658"/>
    </row>
    <row r="21" spans="2:10" hidden="1">
      <c r="B21" s="634"/>
      <c r="C21" s="658"/>
      <c r="D21" s="658"/>
      <c r="E21" s="658"/>
      <c r="F21" s="658"/>
      <c r="G21" s="658"/>
      <c r="H21" s="658"/>
      <c r="I21" s="658"/>
      <c r="J21" s="658"/>
    </row>
    <row r="22" spans="2:10" hidden="1">
      <c r="B22" s="634"/>
      <c r="C22" s="658"/>
      <c r="D22" s="658"/>
      <c r="E22" s="658"/>
      <c r="F22" s="658"/>
      <c r="G22" s="658"/>
      <c r="H22" s="658"/>
      <c r="I22" s="658"/>
      <c r="J22" s="658"/>
    </row>
    <row r="23" spans="2:10">
      <c r="B23" s="634"/>
      <c r="C23" s="658"/>
      <c r="D23" s="658"/>
      <c r="E23" s="658"/>
      <c r="F23" s="658"/>
      <c r="G23" s="658"/>
      <c r="H23" s="658"/>
      <c r="I23" s="658"/>
      <c r="J23" s="658"/>
    </row>
    <row r="24" spans="2:10">
      <c r="B24" s="634"/>
      <c r="C24" s="658"/>
      <c r="D24" s="658"/>
      <c r="E24" s="658"/>
      <c r="F24" s="658"/>
      <c r="G24" s="658"/>
      <c r="H24" s="658"/>
      <c r="I24" s="658"/>
      <c r="J24" s="658"/>
    </row>
    <row r="25" spans="2:10">
      <c r="B25" s="634"/>
      <c r="C25" s="658"/>
      <c r="D25" s="658"/>
      <c r="E25" s="658"/>
      <c r="F25" s="658"/>
      <c r="G25" s="658"/>
      <c r="H25" s="658"/>
      <c r="I25" s="658"/>
      <c r="J25" s="658"/>
    </row>
    <row r="26" spans="2:10">
      <c r="B26" s="634"/>
      <c r="C26" s="658"/>
      <c r="D26" s="658"/>
      <c r="E26" s="658"/>
      <c r="F26" s="658"/>
      <c r="G26" s="658"/>
      <c r="H26" s="658"/>
      <c r="I26" s="658"/>
      <c r="J26" s="658"/>
    </row>
    <row r="27" spans="2:10">
      <c r="B27" s="634"/>
      <c r="C27" s="658"/>
      <c r="D27" s="658"/>
      <c r="E27" s="658"/>
      <c r="F27" s="658"/>
      <c r="G27" s="658"/>
      <c r="H27" s="658"/>
      <c r="I27" s="658"/>
      <c r="J27" s="658"/>
    </row>
    <row r="28" spans="2:10">
      <c r="B28" s="634"/>
      <c r="C28" s="658"/>
      <c r="D28" s="658"/>
      <c r="E28" s="658"/>
      <c r="F28" s="658"/>
      <c r="G28" s="658"/>
      <c r="H28" s="658"/>
      <c r="I28" s="658"/>
      <c r="J28" s="658"/>
    </row>
    <row r="29" spans="2:10">
      <c r="B29" s="634"/>
      <c r="C29" s="658"/>
      <c r="D29" s="658"/>
      <c r="E29" s="658"/>
      <c r="F29" s="658"/>
      <c r="G29" s="658"/>
      <c r="H29" s="658"/>
      <c r="I29" s="658"/>
      <c r="J29" s="658"/>
    </row>
    <row r="30" spans="2:10">
      <c r="B30" s="634"/>
      <c r="C30" s="658"/>
      <c r="D30" s="658"/>
      <c r="E30" s="658"/>
      <c r="F30" s="658"/>
      <c r="G30" s="658"/>
      <c r="H30" s="658"/>
      <c r="I30" s="658"/>
      <c r="J30" s="658"/>
    </row>
    <row r="31" spans="2:10">
      <c r="B31" s="634"/>
      <c r="C31" s="658"/>
      <c r="D31" s="658"/>
      <c r="E31" s="658"/>
      <c r="F31" s="658"/>
      <c r="G31" s="658"/>
      <c r="H31" s="658"/>
      <c r="I31" s="658"/>
      <c r="J31" s="658"/>
    </row>
    <row r="32" spans="2:10">
      <c r="B32" s="634"/>
      <c r="C32" s="658"/>
      <c r="D32" s="658"/>
      <c r="E32" s="658"/>
      <c r="F32" s="658"/>
      <c r="G32" s="658"/>
      <c r="H32" s="658"/>
      <c r="I32" s="658"/>
      <c r="J32" s="658"/>
    </row>
    <row r="33" spans="2:10">
      <c r="B33" s="634"/>
      <c r="C33" s="658"/>
      <c r="D33" s="658"/>
      <c r="E33" s="658"/>
      <c r="F33" s="658"/>
      <c r="G33" s="658"/>
      <c r="H33" s="658"/>
      <c r="I33" s="658"/>
      <c r="J33" s="658"/>
    </row>
    <row r="34" spans="2:10">
      <c r="B34" s="634"/>
      <c r="C34" s="658"/>
      <c r="D34" s="658"/>
      <c r="E34" s="658"/>
      <c r="F34" s="658"/>
      <c r="G34" s="658"/>
      <c r="H34" s="658"/>
      <c r="I34" s="658"/>
      <c r="J34" s="658"/>
    </row>
    <row r="35" spans="2:10">
      <c r="B35" s="634"/>
      <c r="C35" s="658"/>
      <c r="D35" s="658"/>
      <c r="E35" s="658"/>
      <c r="F35" s="658"/>
      <c r="G35" s="658"/>
      <c r="H35" s="658"/>
      <c r="I35" s="658"/>
      <c r="J35" s="658"/>
    </row>
    <row r="36" spans="2:10">
      <c r="B36" s="634"/>
      <c r="C36" s="658"/>
      <c r="D36" s="658"/>
      <c r="E36" s="658"/>
      <c r="F36" s="658"/>
      <c r="G36" s="658"/>
      <c r="H36" s="658"/>
      <c r="I36" s="658"/>
      <c r="J36" s="658"/>
    </row>
    <row r="37" spans="2:10">
      <c r="B37" s="634"/>
      <c r="C37" s="658"/>
      <c r="D37" s="658"/>
      <c r="E37" s="658"/>
      <c r="F37" s="658"/>
      <c r="G37" s="658"/>
      <c r="H37" s="658"/>
      <c r="I37" s="658"/>
      <c r="J37" s="658"/>
    </row>
    <row r="38" spans="2:10">
      <c r="B38" s="634"/>
      <c r="C38" s="658"/>
      <c r="D38" s="658"/>
      <c r="E38" s="658"/>
      <c r="F38" s="658"/>
      <c r="G38" s="658"/>
      <c r="H38" s="658"/>
      <c r="I38" s="658"/>
      <c r="J38" s="658"/>
    </row>
    <row r="39" spans="2:10">
      <c r="B39" s="634"/>
      <c r="C39" s="658"/>
      <c r="D39" s="658"/>
      <c r="E39" s="658"/>
      <c r="F39" s="658"/>
      <c r="G39" s="658"/>
      <c r="H39" s="658"/>
      <c r="I39" s="658"/>
      <c r="J39" s="658"/>
    </row>
    <row r="40" spans="2:10">
      <c r="B40" s="634"/>
      <c r="C40" s="658"/>
      <c r="D40" s="658"/>
      <c r="E40" s="658"/>
      <c r="F40" s="658"/>
      <c r="G40" s="658"/>
      <c r="H40" s="658"/>
      <c r="I40" s="658"/>
      <c r="J40" s="658"/>
    </row>
    <row r="41" spans="2:10">
      <c r="B41" s="634"/>
      <c r="C41" s="658"/>
      <c r="D41" s="658"/>
      <c r="E41" s="658"/>
      <c r="F41" s="658"/>
      <c r="G41" s="658"/>
      <c r="H41" s="658"/>
      <c r="I41" s="658"/>
      <c r="J41" s="658"/>
    </row>
    <row r="42" spans="2:10">
      <c r="B42" s="634"/>
      <c r="C42" s="658"/>
      <c r="D42" s="658"/>
      <c r="E42" s="658"/>
      <c r="F42" s="658"/>
      <c r="G42" s="658"/>
      <c r="H42" s="658"/>
      <c r="I42" s="658"/>
      <c r="J42" s="658"/>
    </row>
    <row r="43" spans="2:10">
      <c r="B43" s="634"/>
      <c r="C43" s="658"/>
      <c r="D43" s="658"/>
      <c r="E43" s="658"/>
      <c r="F43" s="658"/>
      <c r="G43" s="658"/>
      <c r="H43" s="658"/>
      <c r="I43" s="658"/>
      <c r="J43" s="658"/>
    </row>
    <row r="44" spans="2:10">
      <c r="B44" s="634"/>
      <c r="C44" s="658"/>
      <c r="D44" s="658"/>
      <c r="E44" s="658"/>
      <c r="F44" s="658"/>
      <c r="G44" s="658"/>
      <c r="H44" s="658"/>
      <c r="I44" s="658"/>
      <c r="J44" s="658"/>
    </row>
    <row r="45" spans="2:10" ht="18.75" customHeight="1">
      <c r="B45" s="657" t="s">
        <v>1375</v>
      </c>
      <c r="C45" s="656"/>
      <c r="D45" s="656"/>
      <c r="E45" s="656"/>
      <c r="F45" s="656"/>
      <c r="G45" s="656"/>
      <c r="H45" s="656"/>
      <c r="I45" s="656"/>
      <c r="J45" s="656"/>
    </row>
    <row r="46" spans="2:10">
      <c r="B46" s="1390" t="s">
        <v>2105</v>
      </c>
    </row>
    <row r="48" spans="2:10">
      <c r="B48" s="627"/>
      <c r="C48" s="628"/>
      <c r="D48" s="628"/>
      <c r="E48" s="627"/>
      <c r="F48" s="627"/>
      <c r="G48" s="627"/>
      <c r="H48" s="627"/>
      <c r="I48" s="627"/>
      <c r="J48" s="627"/>
    </row>
    <row r="49" spans="2:10">
      <c r="B49" s="1402"/>
      <c r="C49" s="628"/>
      <c r="D49" s="1953"/>
      <c r="E49" s="1953"/>
      <c r="F49" s="627"/>
      <c r="G49" s="1330"/>
      <c r="H49" s="627"/>
      <c r="I49" s="1953"/>
      <c r="J49" s="1953"/>
    </row>
    <row r="51" spans="2:10">
      <c r="E51" s="655"/>
    </row>
    <row r="63" spans="2:10">
      <c r="C63" s="1312"/>
    </row>
    <row r="70" spans="4:4">
      <c r="D70" s="1297"/>
    </row>
    <row r="76" spans="4:4" ht="1.5" customHeight="1"/>
    <row r="77" spans="4:4" hidden="1"/>
    <row r="78" spans="4:4" hidden="1"/>
    <row r="79" spans="4:4" hidden="1"/>
    <row r="80" spans="4:4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</sheetData>
  <customSheetViews>
    <customSheetView guid="{AB7C7113-F865-4779-9FA4-3A0AD2C9E93A}" scale="70" showGridLines="0" hiddenRows="1">
      <selection activeCell="N9" sqref="N9"/>
      <pageMargins left="0.7" right="0.7" top="0.75" bottom="0.75" header="0.3" footer="0.3"/>
      <pageSetup orientation="portrait" horizontalDpi="4294967295" verticalDpi="4294967295" r:id="rId1"/>
    </customSheetView>
    <customSheetView guid="{05A24B3F-0046-4A93-964B-C8E884CA78A3}" scale="70" showGridLines="0" hiddenRows="1">
      <selection activeCell="N9" sqref="N9"/>
      <pageMargins left="0.7" right="0.7" top="0.75" bottom="0.75" header="0.3" footer="0.3"/>
      <pageSetup orientation="portrait" horizontalDpi="4294967295" verticalDpi="4294967295" r:id="rId2"/>
    </customSheetView>
  </customSheetViews>
  <mergeCells count="5">
    <mergeCell ref="G3:J3"/>
    <mergeCell ref="B4:B5"/>
    <mergeCell ref="C4:J4"/>
    <mergeCell ref="D49:E49"/>
    <mergeCell ref="I49:J49"/>
  </mergeCells>
  <pageMargins left="0.7" right="0.7" top="0.75" bottom="0.75" header="0.3" footer="0.3"/>
  <pageSetup orientation="portrait" horizontalDpi="4294967295" verticalDpi="4294967295" r:id="rId3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00B050"/>
    <pageSetUpPr autoPageBreaks="0"/>
  </sheetPr>
  <dimension ref="B2:AB176"/>
  <sheetViews>
    <sheetView showGridLines="0" tabSelected="1" view="pageBreakPreview" zoomScale="70" zoomScaleNormal="70" zoomScaleSheetLayoutView="70" zoomScalePageLayoutView="90" workbookViewId="0">
      <selection activeCell="I11" sqref="I11"/>
    </sheetView>
  </sheetViews>
  <sheetFormatPr baseColWidth="10" defaultRowHeight="12.75"/>
  <cols>
    <col min="1" max="2" width="4.42578125" style="671" customWidth="1"/>
    <col min="3" max="3" width="8.140625" style="666" customWidth="1"/>
    <col min="4" max="4" width="14.42578125" style="666" customWidth="1"/>
    <col min="5" max="5" width="13" style="787" customWidth="1"/>
    <col min="6" max="6" width="23" style="666" customWidth="1"/>
    <col min="7" max="7" width="26.28515625" style="666" customWidth="1"/>
    <col min="8" max="8" width="28" style="666" customWidth="1"/>
    <col min="9" max="9" width="52" style="792" customWidth="1"/>
    <col min="10" max="10" width="8.42578125" style="666" customWidth="1"/>
    <col min="11" max="11" width="12" style="666" customWidth="1"/>
    <col min="12" max="12" width="9.85546875" style="666" customWidth="1"/>
    <col min="13" max="13" width="8.42578125" style="792" customWidth="1"/>
    <col min="14" max="14" width="12.85546875" style="792" customWidth="1"/>
    <col min="15" max="15" width="7.7109375" style="792" customWidth="1"/>
    <col min="16" max="16" width="12.5703125" style="666" customWidth="1"/>
    <col min="17" max="18" width="7.85546875" style="666" customWidth="1"/>
    <col min="19" max="19" width="12.42578125" style="792" customWidth="1"/>
    <col min="20" max="20" width="12.7109375" style="792" customWidth="1"/>
    <col min="21" max="21" width="18.140625" style="792" customWidth="1"/>
    <col min="22" max="22" width="16" style="666" customWidth="1"/>
    <col min="23" max="23" width="13.5703125" style="666" customWidth="1"/>
    <col min="24" max="24" width="12.5703125" style="666" customWidth="1"/>
    <col min="25" max="25" width="13.5703125" style="666" customWidth="1"/>
    <col min="26" max="26" width="22" style="666" customWidth="1"/>
    <col min="27" max="27" width="4.28515625" style="671" customWidth="1"/>
    <col min="28" max="28" width="5.28515625" style="671" customWidth="1"/>
    <col min="29" max="253" width="11.42578125" style="671"/>
    <col min="254" max="254" width="4" style="671" customWidth="1"/>
    <col min="255" max="255" width="8.5703125" style="671" customWidth="1"/>
    <col min="256" max="256" width="11.5703125" style="671" customWidth="1"/>
    <col min="257" max="257" width="28.5703125" style="671" customWidth="1"/>
    <col min="258" max="258" width="22.28515625" style="671" customWidth="1"/>
    <col min="259" max="259" width="11.42578125" style="671" customWidth="1"/>
    <col min="260" max="260" width="12" style="671" customWidth="1"/>
    <col min="261" max="261" width="16.5703125" style="671" customWidth="1"/>
    <col min="262" max="262" width="11.5703125" style="671" customWidth="1"/>
    <col min="263" max="263" width="8" style="671" customWidth="1"/>
    <col min="264" max="264" width="9.5703125" style="671" customWidth="1"/>
    <col min="265" max="265" width="8.5703125" style="671" customWidth="1"/>
    <col min="266" max="266" width="9.85546875" style="671" customWidth="1"/>
    <col min="267" max="267" width="7.85546875" style="671" customWidth="1"/>
    <col min="268" max="268" width="8" style="671" customWidth="1"/>
    <col min="269" max="269" width="7.7109375" style="671" customWidth="1"/>
    <col min="270" max="270" width="12.5703125" style="671" customWidth="1"/>
    <col min="271" max="271" width="7.85546875" style="671" customWidth="1"/>
    <col min="272" max="272" width="5.7109375" style="671" customWidth="1"/>
    <col min="273" max="273" width="7.85546875" style="671" customWidth="1"/>
    <col min="274" max="274" width="8.28515625" style="671" customWidth="1"/>
    <col min="275" max="275" width="9.140625" style="671" customWidth="1"/>
    <col min="276" max="276" width="9.85546875" style="671" customWidth="1"/>
    <col min="277" max="277" width="10.85546875" style="671" customWidth="1"/>
    <col min="278" max="278" width="12.85546875" style="671" customWidth="1"/>
    <col min="279" max="279" width="10.28515625" style="671" customWidth="1"/>
    <col min="280" max="280" width="27.7109375" style="671" customWidth="1"/>
    <col min="281" max="509" width="11.42578125" style="671"/>
    <col min="510" max="510" width="4" style="671" customWidth="1"/>
    <col min="511" max="511" width="8.5703125" style="671" customWidth="1"/>
    <col min="512" max="512" width="11.5703125" style="671" customWidth="1"/>
    <col min="513" max="513" width="28.5703125" style="671" customWidth="1"/>
    <col min="514" max="514" width="22.28515625" style="671" customWidth="1"/>
    <col min="515" max="515" width="11.42578125" style="671" customWidth="1"/>
    <col min="516" max="516" width="12" style="671" customWidth="1"/>
    <col min="517" max="517" width="16.5703125" style="671" customWidth="1"/>
    <col min="518" max="518" width="11.5703125" style="671" customWidth="1"/>
    <col min="519" max="519" width="8" style="671" customWidth="1"/>
    <col min="520" max="520" width="9.5703125" style="671" customWidth="1"/>
    <col min="521" max="521" width="8.5703125" style="671" customWidth="1"/>
    <col min="522" max="522" width="9.85546875" style="671" customWidth="1"/>
    <col min="523" max="523" width="7.85546875" style="671" customWidth="1"/>
    <col min="524" max="524" width="8" style="671" customWidth="1"/>
    <col min="525" max="525" width="7.7109375" style="671" customWidth="1"/>
    <col min="526" max="526" width="12.5703125" style="671" customWidth="1"/>
    <col min="527" max="527" width="7.85546875" style="671" customWidth="1"/>
    <col min="528" max="528" width="5.7109375" style="671" customWidth="1"/>
    <col min="529" max="529" width="7.85546875" style="671" customWidth="1"/>
    <col min="530" max="530" width="8.28515625" style="671" customWidth="1"/>
    <col min="531" max="531" width="9.140625" style="671" customWidth="1"/>
    <col min="532" max="532" width="9.85546875" style="671" customWidth="1"/>
    <col min="533" max="533" width="10.85546875" style="671" customWidth="1"/>
    <col min="534" max="534" width="12.85546875" style="671" customWidth="1"/>
    <col min="535" max="535" width="10.28515625" style="671" customWidth="1"/>
    <col min="536" max="536" width="27.7109375" style="671" customWidth="1"/>
    <col min="537" max="765" width="11.42578125" style="671"/>
    <col min="766" max="766" width="4" style="671" customWidth="1"/>
    <col min="767" max="767" width="8.5703125" style="671" customWidth="1"/>
    <col min="768" max="768" width="11.5703125" style="671" customWidth="1"/>
    <col min="769" max="769" width="28.5703125" style="671" customWidth="1"/>
    <col min="770" max="770" width="22.28515625" style="671" customWidth="1"/>
    <col min="771" max="771" width="11.42578125" style="671" customWidth="1"/>
    <col min="772" max="772" width="12" style="671" customWidth="1"/>
    <col min="773" max="773" width="16.5703125" style="671" customWidth="1"/>
    <col min="774" max="774" width="11.5703125" style="671" customWidth="1"/>
    <col min="775" max="775" width="8" style="671" customWidth="1"/>
    <col min="776" max="776" width="9.5703125" style="671" customWidth="1"/>
    <col min="777" max="777" width="8.5703125" style="671" customWidth="1"/>
    <col min="778" max="778" width="9.85546875" style="671" customWidth="1"/>
    <col min="779" max="779" width="7.85546875" style="671" customWidth="1"/>
    <col min="780" max="780" width="8" style="671" customWidth="1"/>
    <col min="781" max="781" width="7.7109375" style="671" customWidth="1"/>
    <col min="782" max="782" width="12.5703125" style="671" customWidth="1"/>
    <col min="783" max="783" width="7.85546875" style="671" customWidth="1"/>
    <col min="784" max="784" width="5.7109375" style="671" customWidth="1"/>
    <col min="785" max="785" width="7.85546875" style="671" customWidth="1"/>
    <col min="786" max="786" width="8.28515625" style="671" customWidth="1"/>
    <col min="787" max="787" width="9.140625" style="671" customWidth="1"/>
    <col min="788" max="788" width="9.85546875" style="671" customWidth="1"/>
    <col min="789" max="789" width="10.85546875" style="671" customWidth="1"/>
    <col min="790" max="790" width="12.85546875" style="671" customWidth="1"/>
    <col min="791" max="791" width="10.28515625" style="671" customWidth="1"/>
    <col min="792" max="792" width="27.7109375" style="671" customWidth="1"/>
    <col min="793" max="1021" width="11.42578125" style="671"/>
    <col min="1022" max="1022" width="4" style="671" customWidth="1"/>
    <col min="1023" max="1023" width="8.5703125" style="671" customWidth="1"/>
    <col min="1024" max="1024" width="11.5703125" style="671" customWidth="1"/>
    <col min="1025" max="1025" width="28.5703125" style="671" customWidth="1"/>
    <col min="1026" max="1026" width="22.28515625" style="671" customWidth="1"/>
    <col min="1027" max="1027" width="11.42578125" style="671" customWidth="1"/>
    <col min="1028" max="1028" width="12" style="671" customWidth="1"/>
    <col min="1029" max="1029" width="16.5703125" style="671" customWidth="1"/>
    <col min="1030" max="1030" width="11.5703125" style="671" customWidth="1"/>
    <col min="1031" max="1031" width="8" style="671" customWidth="1"/>
    <col min="1032" max="1032" width="9.5703125" style="671" customWidth="1"/>
    <col min="1033" max="1033" width="8.5703125" style="671" customWidth="1"/>
    <col min="1034" max="1034" width="9.85546875" style="671" customWidth="1"/>
    <col min="1035" max="1035" width="7.85546875" style="671" customWidth="1"/>
    <col min="1036" max="1036" width="8" style="671" customWidth="1"/>
    <col min="1037" max="1037" width="7.7109375" style="671" customWidth="1"/>
    <col min="1038" max="1038" width="12.5703125" style="671" customWidth="1"/>
    <col min="1039" max="1039" width="7.85546875" style="671" customWidth="1"/>
    <col min="1040" max="1040" width="5.7109375" style="671" customWidth="1"/>
    <col min="1041" max="1041" width="7.85546875" style="671" customWidth="1"/>
    <col min="1042" max="1042" width="8.28515625" style="671" customWidth="1"/>
    <col min="1043" max="1043" width="9.140625" style="671" customWidth="1"/>
    <col min="1044" max="1044" width="9.85546875" style="671" customWidth="1"/>
    <col min="1045" max="1045" width="10.85546875" style="671" customWidth="1"/>
    <col min="1046" max="1046" width="12.85546875" style="671" customWidth="1"/>
    <col min="1047" max="1047" width="10.28515625" style="671" customWidth="1"/>
    <col min="1048" max="1048" width="27.7109375" style="671" customWidth="1"/>
    <col min="1049" max="1277" width="11.42578125" style="671"/>
    <col min="1278" max="1278" width="4" style="671" customWidth="1"/>
    <col min="1279" max="1279" width="8.5703125" style="671" customWidth="1"/>
    <col min="1280" max="1280" width="11.5703125" style="671" customWidth="1"/>
    <col min="1281" max="1281" width="28.5703125" style="671" customWidth="1"/>
    <col min="1282" max="1282" width="22.28515625" style="671" customWidth="1"/>
    <col min="1283" max="1283" width="11.42578125" style="671" customWidth="1"/>
    <col min="1284" max="1284" width="12" style="671" customWidth="1"/>
    <col min="1285" max="1285" width="16.5703125" style="671" customWidth="1"/>
    <col min="1286" max="1286" width="11.5703125" style="671" customWidth="1"/>
    <col min="1287" max="1287" width="8" style="671" customWidth="1"/>
    <col min="1288" max="1288" width="9.5703125" style="671" customWidth="1"/>
    <col min="1289" max="1289" width="8.5703125" style="671" customWidth="1"/>
    <col min="1290" max="1290" width="9.85546875" style="671" customWidth="1"/>
    <col min="1291" max="1291" width="7.85546875" style="671" customWidth="1"/>
    <col min="1292" max="1292" width="8" style="671" customWidth="1"/>
    <col min="1293" max="1293" width="7.7109375" style="671" customWidth="1"/>
    <col min="1294" max="1294" width="12.5703125" style="671" customWidth="1"/>
    <col min="1295" max="1295" width="7.85546875" style="671" customWidth="1"/>
    <col min="1296" max="1296" width="5.7109375" style="671" customWidth="1"/>
    <col min="1297" max="1297" width="7.85546875" style="671" customWidth="1"/>
    <col min="1298" max="1298" width="8.28515625" style="671" customWidth="1"/>
    <col min="1299" max="1299" width="9.140625" style="671" customWidth="1"/>
    <col min="1300" max="1300" width="9.85546875" style="671" customWidth="1"/>
    <col min="1301" max="1301" width="10.85546875" style="671" customWidth="1"/>
    <col min="1302" max="1302" width="12.85546875" style="671" customWidth="1"/>
    <col min="1303" max="1303" width="10.28515625" style="671" customWidth="1"/>
    <col min="1304" max="1304" width="27.7109375" style="671" customWidth="1"/>
    <col min="1305" max="1533" width="11.42578125" style="671"/>
    <col min="1534" max="1534" width="4" style="671" customWidth="1"/>
    <col min="1535" max="1535" width="8.5703125" style="671" customWidth="1"/>
    <col min="1536" max="1536" width="11.5703125" style="671" customWidth="1"/>
    <col min="1537" max="1537" width="28.5703125" style="671" customWidth="1"/>
    <col min="1538" max="1538" width="22.28515625" style="671" customWidth="1"/>
    <col min="1539" max="1539" width="11.42578125" style="671" customWidth="1"/>
    <col min="1540" max="1540" width="12" style="671" customWidth="1"/>
    <col min="1541" max="1541" width="16.5703125" style="671" customWidth="1"/>
    <col min="1542" max="1542" width="11.5703125" style="671" customWidth="1"/>
    <col min="1543" max="1543" width="8" style="671" customWidth="1"/>
    <col min="1544" max="1544" width="9.5703125" style="671" customWidth="1"/>
    <col min="1545" max="1545" width="8.5703125" style="671" customWidth="1"/>
    <col min="1546" max="1546" width="9.85546875" style="671" customWidth="1"/>
    <col min="1547" max="1547" width="7.85546875" style="671" customWidth="1"/>
    <col min="1548" max="1548" width="8" style="671" customWidth="1"/>
    <col min="1549" max="1549" width="7.7109375" style="671" customWidth="1"/>
    <col min="1550" max="1550" width="12.5703125" style="671" customWidth="1"/>
    <col min="1551" max="1551" width="7.85546875" style="671" customWidth="1"/>
    <col min="1552" max="1552" width="5.7109375" style="671" customWidth="1"/>
    <col min="1553" max="1553" width="7.85546875" style="671" customWidth="1"/>
    <col min="1554" max="1554" width="8.28515625" style="671" customWidth="1"/>
    <col min="1555" max="1555" width="9.140625" style="671" customWidth="1"/>
    <col min="1556" max="1556" width="9.85546875" style="671" customWidth="1"/>
    <col min="1557" max="1557" width="10.85546875" style="671" customWidth="1"/>
    <col min="1558" max="1558" width="12.85546875" style="671" customWidth="1"/>
    <col min="1559" max="1559" width="10.28515625" style="671" customWidth="1"/>
    <col min="1560" max="1560" width="27.7109375" style="671" customWidth="1"/>
    <col min="1561" max="1789" width="11.42578125" style="671"/>
    <col min="1790" max="1790" width="4" style="671" customWidth="1"/>
    <col min="1791" max="1791" width="8.5703125" style="671" customWidth="1"/>
    <col min="1792" max="1792" width="11.5703125" style="671" customWidth="1"/>
    <col min="1793" max="1793" width="28.5703125" style="671" customWidth="1"/>
    <col min="1794" max="1794" width="22.28515625" style="671" customWidth="1"/>
    <col min="1795" max="1795" width="11.42578125" style="671" customWidth="1"/>
    <col min="1796" max="1796" width="12" style="671" customWidth="1"/>
    <col min="1797" max="1797" width="16.5703125" style="671" customWidth="1"/>
    <col min="1798" max="1798" width="11.5703125" style="671" customWidth="1"/>
    <col min="1799" max="1799" width="8" style="671" customWidth="1"/>
    <col min="1800" max="1800" width="9.5703125" style="671" customWidth="1"/>
    <col min="1801" max="1801" width="8.5703125" style="671" customWidth="1"/>
    <col min="1802" max="1802" width="9.85546875" style="671" customWidth="1"/>
    <col min="1803" max="1803" width="7.85546875" style="671" customWidth="1"/>
    <col min="1804" max="1804" width="8" style="671" customWidth="1"/>
    <col min="1805" max="1805" width="7.7109375" style="671" customWidth="1"/>
    <col min="1806" max="1806" width="12.5703125" style="671" customWidth="1"/>
    <col min="1807" max="1807" width="7.85546875" style="671" customWidth="1"/>
    <col min="1808" max="1808" width="5.7109375" style="671" customWidth="1"/>
    <col min="1809" max="1809" width="7.85546875" style="671" customWidth="1"/>
    <col min="1810" max="1810" width="8.28515625" style="671" customWidth="1"/>
    <col min="1811" max="1811" width="9.140625" style="671" customWidth="1"/>
    <col min="1812" max="1812" width="9.85546875" style="671" customWidth="1"/>
    <col min="1813" max="1813" width="10.85546875" style="671" customWidth="1"/>
    <col min="1814" max="1814" width="12.85546875" style="671" customWidth="1"/>
    <col min="1815" max="1815" width="10.28515625" style="671" customWidth="1"/>
    <col min="1816" max="1816" width="27.7109375" style="671" customWidth="1"/>
    <col min="1817" max="2045" width="11.42578125" style="671"/>
    <col min="2046" max="2046" width="4" style="671" customWidth="1"/>
    <col min="2047" max="2047" width="8.5703125" style="671" customWidth="1"/>
    <col min="2048" max="2048" width="11.5703125" style="671" customWidth="1"/>
    <col min="2049" max="2049" width="28.5703125" style="671" customWidth="1"/>
    <col min="2050" max="2050" width="22.28515625" style="671" customWidth="1"/>
    <col min="2051" max="2051" width="11.42578125" style="671" customWidth="1"/>
    <col min="2052" max="2052" width="12" style="671" customWidth="1"/>
    <col min="2053" max="2053" width="16.5703125" style="671" customWidth="1"/>
    <col min="2054" max="2054" width="11.5703125" style="671" customWidth="1"/>
    <col min="2055" max="2055" width="8" style="671" customWidth="1"/>
    <col min="2056" max="2056" width="9.5703125" style="671" customWidth="1"/>
    <col min="2057" max="2057" width="8.5703125" style="671" customWidth="1"/>
    <col min="2058" max="2058" width="9.85546875" style="671" customWidth="1"/>
    <col min="2059" max="2059" width="7.85546875" style="671" customWidth="1"/>
    <col min="2060" max="2060" width="8" style="671" customWidth="1"/>
    <col min="2061" max="2061" width="7.7109375" style="671" customWidth="1"/>
    <col min="2062" max="2062" width="12.5703125" style="671" customWidth="1"/>
    <col min="2063" max="2063" width="7.85546875" style="671" customWidth="1"/>
    <col min="2064" max="2064" width="5.7109375" style="671" customWidth="1"/>
    <col min="2065" max="2065" width="7.85546875" style="671" customWidth="1"/>
    <col min="2066" max="2066" width="8.28515625" style="671" customWidth="1"/>
    <col min="2067" max="2067" width="9.140625" style="671" customWidth="1"/>
    <col min="2068" max="2068" width="9.85546875" style="671" customWidth="1"/>
    <col min="2069" max="2069" width="10.85546875" style="671" customWidth="1"/>
    <col min="2070" max="2070" width="12.85546875" style="671" customWidth="1"/>
    <col min="2071" max="2071" width="10.28515625" style="671" customWidth="1"/>
    <col min="2072" max="2072" width="27.7109375" style="671" customWidth="1"/>
    <col min="2073" max="2301" width="11.42578125" style="671"/>
    <col min="2302" max="2302" width="4" style="671" customWidth="1"/>
    <col min="2303" max="2303" width="8.5703125" style="671" customWidth="1"/>
    <col min="2304" max="2304" width="11.5703125" style="671" customWidth="1"/>
    <col min="2305" max="2305" width="28.5703125" style="671" customWidth="1"/>
    <col min="2306" max="2306" width="22.28515625" style="671" customWidth="1"/>
    <col min="2307" max="2307" width="11.42578125" style="671" customWidth="1"/>
    <col min="2308" max="2308" width="12" style="671" customWidth="1"/>
    <col min="2309" max="2309" width="16.5703125" style="671" customWidth="1"/>
    <col min="2310" max="2310" width="11.5703125" style="671" customWidth="1"/>
    <col min="2311" max="2311" width="8" style="671" customWidth="1"/>
    <col min="2312" max="2312" width="9.5703125" style="671" customWidth="1"/>
    <col min="2313" max="2313" width="8.5703125" style="671" customWidth="1"/>
    <col min="2314" max="2314" width="9.85546875" style="671" customWidth="1"/>
    <col min="2315" max="2315" width="7.85546875" style="671" customWidth="1"/>
    <col min="2316" max="2316" width="8" style="671" customWidth="1"/>
    <col min="2317" max="2317" width="7.7109375" style="671" customWidth="1"/>
    <col min="2318" max="2318" width="12.5703125" style="671" customWidth="1"/>
    <col min="2319" max="2319" width="7.85546875" style="671" customWidth="1"/>
    <col min="2320" max="2320" width="5.7109375" style="671" customWidth="1"/>
    <col min="2321" max="2321" width="7.85546875" style="671" customWidth="1"/>
    <col min="2322" max="2322" width="8.28515625" style="671" customWidth="1"/>
    <col min="2323" max="2323" width="9.140625" style="671" customWidth="1"/>
    <col min="2324" max="2324" width="9.85546875" style="671" customWidth="1"/>
    <col min="2325" max="2325" width="10.85546875" style="671" customWidth="1"/>
    <col min="2326" max="2326" width="12.85546875" style="671" customWidth="1"/>
    <col min="2327" max="2327" width="10.28515625" style="671" customWidth="1"/>
    <col min="2328" max="2328" width="27.7109375" style="671" customWidth="1"/>
    <col min="2329" max="2557" width="11.42578125" style="671"/>
    <col min="2558" max="2558" width="4" style="671" customWidth="1"/>
    <col min="2559" max="2559" width="8.5703125" style="671" customWidth="1"/>
    <col min="2560" max="2560" width="11.5703125" style="671" customWidth="1"/>
    <col min="2561" max="2561" width="28.5703125" style="671" customWidth="1"/>
    <col min="2562" max="2562" width="22.28515625" style="671" customWidth="1"/>
    <col min="2563" max="2563" width="11.42578125" style="671" customWidth="1"/>
    <col min="2564" max="2564" width="12" style="671" customWidth="1"/>
    <col min="2565" max="2565" width="16.5703125" style="671" customWidth="1"/>
    <col min="2566" max="2566" width="11.5703125" style="671" customWidth="1"/>
    <col min="2567" max="2567" width="8" style="671" customWidth="1"/>
    <col min="2568" max="2568" width="9.5703125" style="671" customWidth="1"/>
    <col min="2569" max="2569" width="8.5703125" style="671" customWidth="1"/>
    <col min="2570" max="2570" width="9.85546875" style="671" customWidth="1"/>
    <col min="2571" max="2571" width="7.85546875" style="671" customWidth="1"/>
    <col min="2572" max="2572" width="8" style="671" customWidth="1"/>
    <col min="2573" max="2573" width="7.7109375" style="671" customWidth="1"/>
    <col min="2574" max="2574" width="12.5703125" style="671" customWidth="1"/>
    <col min="2575" max="2575" width="7.85546875" style="671" customWidth="1"/>
    <col min="2576" max="2576" width="5.7109375" style="671" customWidth="1"/>
    <col min="2577" max="2577" width="7.85546875" style="671" customWidth="1"/>
    <col min="2578" max="2578" width="8.28515625" style="671" customWidth="1"/>
    <col min="2579" max="2579" width="9.140625" style="671" customWidth="1"/>
    <col min="2580" max="2580" width="9.85546875" style="671" customWidth="1"/>
    <col min="2581" max="2581" width="10.85546875" style="671" customWidth="1"/>
    <col min="2582" max="2582" width="12.85546875" style="671" customWidth="1"/>
    <col min="2583" max="2583" width="10.28515625" style="671" customWidth="1"/>
    <col min="2584" max="2584" width="27.7109375" style="671" customWidth="1"/>
    <col min="2585" max="2813" width="11.42578125" style="671"/>
    <col min="2814" max="2814" width="4" style="671" customWidth="1"/>
    <col min="2815" max="2815" width="8.5703125" style="671" customWidth="1"/>
    <col min="2816" max="2816" width="11.5703125" style="671" customWidth="1"/>
    <col min="2817" max="2817" width="28.5703125" style="671" customWidth="1"/>
    <col min="2818" max="2818" width="22.28515625" style="671" customWidth="1"/>
    <col min="2819" max="2819" width="11.42578125" style="671" customWidth="1"/>
    <col min="2820" max="2820" width="12" style="671" customWidth="1"/>
    <col min="2821" max="2821" width="16.5703125" style="671" customWidth="1"/>
    <col min="2822" max="2822" width="11.5703125" style="671" customWidth="1"/>
    <col min="2823" max="2823" width="8" style="671" customWidth="1"/>
    <col min="2824" max="2824" width="9.5703125" style="671" customWidth="1"/>
    <col min="2825" max="2825" width="8.5703125" style="671" customWidth="1"/>
    <col min="2826" max="2826" width="9.85546875" style="671" customWidth="1"/>
    <col min="2827" max="2827" width="7.85546875" style="671" customWidth="1"/>
    <col min="2828" max="2828" width="8" style="671" customWidth="1"/>
    <col min="2829" max="2829" width="7.7109375" style="671" customWidth="1"/>
    <col min="2830" max="2830" width="12.5703125" style="671" customWidth="1"/>
    <col min="2831" max="2831" width="7.85546875" style="671" customWidth="1"/>
    <col min="2832" max="2832" width="5.7109375" style="671" customWidth="1"/>
    <col min="2833" max="2833" width="7.85546875" style="671" customWidth="1"/>
    <col min="2834" max="2834" width="8.28515625" style="671" customWidth="1"/>
    <col min="2835" max="2835" width="9.140625" style="671" customWidth="1"/>
    <col min="2836" max="2836" width="9.85546875" style="671" customWidth="1"/>
    <col min="2837" max="2837" width="10.85546875" style="671" customWidth="1"/>
    <col min="2838" max="2838" width="12.85546875" style="671" customWidth="1"/>
    <col min="2839" max="2839" width="10.28515625" style="671" customWidth="1"/>
    <col min="2840" max="2840" width="27.7109375" style="671" customWidth="1"/>
    <col min="2841" max="3069" width="11.42578125" style="671"/>
    <col min="3070" max="3070" width="4" style="671" customWidth="1"/>
    <col min="3071" max="3071" width="8.5703125" style="671" customWidth="1"/>
    <col min="3072" max="3072" width="11.5703125" style="671" customWidth="1"/>
    <col min="3073" max="3073" width="28.5703125" style="671" customWidth="1"/>
    <col min="3074" max="3074" width="22.28515625" style="671" customWidth="1"/>
    <col min="3075" max="3075" width="11.42578125" style="671" customWidth="1"/>
    <col min="3076" max="3076" width="12" style="671" customWidth="1"/>
    <col min="3077" max="3077" width="16.5703125" style="671" customWidth="1"/>
    <col min="3078" max="3078" width="11.5703125" style="671" customWidth="1"/>
    <col min="3079" max="3079" width="8" style="671" customWidth="1"/>
    <col min="3080" max="3080" width="9.5703125" style="671" customWidth="1"/>
    <col min="3081" max="3081" width="8.5703125" style="671" customWidth="1"/>
    <col min="3082" max="3082" width="9.85546875" style="671" customWidth="1"/>
    <col min="3083" max="3083" width="7.85546875" style="671" customWidth="1"/>
    <col min="3084" max="3084" width="8" style="671" customWidth="1"/>
    <col min="3085" max="3085" width="7.7109375" style="671" customWidth="1"/>
    <col min="3086" max="3086" width="12.5703125" style="671" customWidth="1"/>
    <col min="3087" max="3087" width="7.85546875" style="671" customWidth="1"/>
    <col min="3088" max="3088" width="5.7109375" style="671" customWidth="1"/>
    <col min="3089" max="3089" width="7.85546875" style="671" customWidth="1"/>
    <col min="3090" max="3090" width="8.28515625" style="671" customWidth="1"/>
    <col min="3091" max="3091" width="9.140625" style="671" customWidth="1"/>
    <col min="3092" max="3092" width="9.85546875" style="671" customWidth="1"/>
    <col min="3093" max="3093" width="10.85546875" style="671" customWidth="1"/>
    <col min="3094" max="3094" width="12.85546875" style="671" customWidth="1"/>
    <col min="3095" max="3095" width="10.28515625" style="671" customWidth="1"/>
    <col min="3096" max="3096" width="27.7109375" style="671" customWidth="1"/>
    <col min="3097" max="3325" width="11.42578125" style="671"/>
    <col min="3326" max="3326" width="4" style="671" customWidth="1"/>
    <col min="3327" max="3327" width="8.5703125" style="671" customWidth="1"/>
    <col min="3328" max="3328" width="11.5703125" style="671" customWidth="1"/>
    <col min="3329" max="3329" width="28.5703125" style="671" customWidth="1"/>
    <col min="3330" max="3330" width="22.28515625" style="671" customWidth="1"/>
    <col min="3331" max="3331" width="11.42578125" style="671" customWidth="1"/>
    <col min="3332" max="3332" width="12" style="671" customWidth="1"/>
    <col min="3333" max="3333" width="16.5703125" style="671" customWidth="1"/>
    <col min="3334" max="3334" width="11.5703125" style="671" customWidth="1"/>
    <col min="3335" max="3335" width="8" style="671" customWidth="1"/>
    <col min="3336" max="3336" width="9.5703125" style="671" customWidth="1"/>
    <col min="3337" max="3337" width="8.5703125" style="671" customWidth="1"/>
    <col min="3338" max="3338" width="9.85546875" style="671" customWidth="1"/>
    <col min="3339" max="3339" width="7.85546875" style="671" customWidth="1"/>
    <col min="3340" max="3340" width="8" style="671" customWidth="1"/>
    <col min="3341" max="3341" width="7.7109375" style="671" customWidth="1"/>
    <col min="3342" max="3342" width="12.5703125" style="671" customWidth="1"/>
    <col min="3343" max="3343" width="7.85546875" style="671" customWidth="1"/>
    <col min="3344" max="3344" width="5.7109375" style="671" customWidth="1"/>
    <col min="3345" max="3345" width="7.85546875" style="671" customWidth="1"/>
    <col min="3346" max="3346" width="8.28515625" style="671" customWidth="1"/>
    <col min="3347" max="3347" width="9.140625" style="671" customWidth="1"/>
    <col min="3348" max="3348" width="9.85546875" style="671" customWidth="1"/>
    <col min="3349" max="3349" width="10.85546875" style="671" customWidth="1"/>
    <col min="3350" max="3350" width="12.85546875" style="671" customWidth="1"/>
    <col min="3351" max="3351" width="10.28515625" style="671" customWidth="1"/>
    <col min="3352" max="3352" width="27.7109375" style="671" customWidth="1"/>
    <col min="3353" max="3581" width="11.42578125" style="671"/>
    <col min="3582" max="3582" width="4" style="671" customWidth="1"/>
    <col min="3583" max="3583" width="8.5703125" style="671" customWidth="1"/>
    <col min="3584" max="3584" width="11.5703125" style="671" customWidth="1"/>
    <col min="3585" max="3585" width="28.5703125" style="671" customWidth="1"/>
    <col min="3586" max="3586" width="22.28515625" style="671" customWidth="1"/>
    <col min="3587" max="3587" width="11.42578125" style="671" customWidth="1"/>
    <col min="3588" max="3588" width="12" style="671" customWidth="1"/>
    <col min="3589" max="3589" width="16.5703125" style="671" customWidth="1"/>
    <col min="3590" max="3590" width="11.5703125" style="671" customWidth="1"/>
    <col min="3591" max="3591" width="8" style="671" customWidth="1"/>
    <col min="3592" max="3592" width="9.5703125" style="671" customWidth="1"/>
    <col min="3593" max="3593" width="8.5703125" style="671" customWidth="1"/>
    <col min="3594" max="3594" width="9.85546875" style="671" customWidth="1"/>
    <col min="3595" max="3595" width="7.85546875" style="671" customWidth="1"/>
    <col min="3596" max="3596" width="8" style="671" customWidth="1"/>
    <col min="3597" max="3597" width="7.7109375" style="671" customWidth="1"/>
    <col min="3598" max="3598" width="12.5703125" style="671" customWidth="1"/>
    <col min="3599" max="3599" width="7.85546875" style="671" customWidth="1"/>
    <col min="3600" max="3600" width="5.7109375" style="671" customWidth="1"/>
    <col min="3601" max="3601" width="7.85546875" style="671" customWidth="1"/>
    <col min="3602" max="3602" width="8.28515625" style="671" customWidth="1"/>
    <col min="3603" max="3603" width="9.140625" style="671" customWidth="1"/>
    <col min="3604" max="3604" width="9.85546875" style="671" customWidth="1"/>
    <col min="3605" max="3605" width="10.85546875" style="671" customWidth="1"/>
    <col min="3606" max="3606" width="12.85546875" style="671" customWidth="1"/>
    <col min="3607" max="3607" width="10.28515625" style="671" customWidth="1"/>
    <col min="3608" max="3608" width="27.7109375" style="671" customWidth="1"/>
    <col min="3609" max="3837" width="11.42578125" style="671"/>
    <col min="3838" max="3838" width="4" style="671" customWidth="1"/>
    <col min="3839" max="3839" width="8.5703125" style="671" customWidth="1"/>
    <col min="3840" max="3840" width="11.5703125" style="671" customWidth="1"/>
    <col min="3841" max="3841" width="28.5703125" style="671" customWidth="1"/>
    <col min="3842" max="3842" width="22.28515625" style="671" customWidth="1"/>
    <col min="3843" max="3843" width="11.42578125" style="671" customWidth="1"/>
    <col min="3844" max="3844" width="12" style="671" customWidth="1"/>
    <col min="3845" max="3845" width="16.5703125" style="671" customWidth="1"/>
    <col min="3846" max="3846" width="11.5703125" style="671" customWidth="1"/>
    <col min="3847" max="3847" width="8" style="671" customWidth="1"/>
    <col min="3848" max="3848" width="9.5703125" style="671" customWidth="1"/>
    <col min="3849" max="3849" width="8.5703125" style="671" customWidth="1"/>
    <col min="3850" max="3850" width="9.85546875" style="671" customWidth="1"/>
    <col min="3851" max="3851" width="7.85546875" style="671" customWidth="1"/>
    <col min="3852" max="3852" width="8" style="671" customWidth="1"/>
    <col min="3853" max="3853" width="7.7109375" style="671" customWidth="1"/>
    <col min="3854" max="3854" width="12.5703125" style="671" customWidth="1"/>
    <col min="3855" max="3855" width="7.85546875" style="671" customWidth="1"/>
    <col min="3856" max="3856" width="5.7109375" style="671" customWidth="1"/>
    <col min="3857" max="3857" width="7.85546875" style="671" customWidth="1"/>
    <col min="3858" max="3858" width="8.28515625" style="671" customWidth="1"/>
    <col min="3859" max="3859" width="9.140625" style="671" customWidth="1"/>
    <col min="3860" max="3860" width="9.85546875" style="671" customWidth="1"/>
    <col min="3861" max="3861" width="10.85546875" style="671" customWidth="1"/>
    <col min="3862" max="3862" width="12.85546875" style="671" customWidth="1"/>
    <col min="3863" max="3863" width="10.28515625" style="671" customWidth="1"/>
    <col min="3864" max="3864" width="27.7109375" style="671" customWidth="1"/>
    <col min="3865" max="4093" width="11.42578125" style="671"/>
    <col min="4094" max="4094" width="4" style="671" customWidth="1"/>
    <col min="4095" max="4095" width="8.5703125" style="671" customWidth="1"/>
    <col min="4096" max="4096" width="11.5703125" style="671" customWidth="1"/>
    <col min="4097" max="4097" width="28.5703125" style="671" customWidth="1"/>
    <col min="4098" max="4098" width="22.28515625" style="671" customWidth="1"/>
    <col min="4099" max="4099" width="11.42578125" style="671" customWidth="1"/>
    <col min="4100" max="4100" width="12" style="671" customWidth="1"/>
    <col min="4101" max="4101" width="16.5703125" style="671" customWidth="1"/>
    <col min="4102" max="4102" width="11.5703125" style="671" customWidth="1"/>
    <col min="4103" max="4103" width="8" style="671" customWidth="1"/>
    <col min="4104" max="4104" width="9.5703125" style="671" customWidth="1"/>
    <col min="4105" max="4105" width="8.5703125" style="671" customWidth="1"/>
    <col min="4106" max="4106" width="9.85546875" style="671" customWidth="1"/>
    <col min="4107" max="4107" width="7.85546875" style="671" customWidth="1"/>
    <col min="4108" max="4108" width="8" style="671" customWidth="1"/>
    <col min="4109" max="4109" width="7.7109375" style="671" customWidth="1"/>
    <col min="4110" max="4110" width="12.5703125" style="671" customWidth="1"/>
    <col min="4111" max="4111" width="7.85546875" style="671" customWidth="1"/>
    <col min="4112" max="4112" width="5.7109375" style="671" customWidth="1"/>
    <col min="4113" max="4113" width="7.85546875" style="671" customWidth="1"/>
    <col min="4114" max="4114" width="8.28515625" style="671" customWidth="1"/>
    <col min="4115" max="4115" width="9.140625" style="671" customWidth="1"/>
    <col min="4116" max="4116" width="9.85546875" style="671" customWidth="1"/>
    <col min="4117" max="4117" width="10.85546875" style="671" customWidth="1"/>
    <col min="4118" max="4118" width="12.85546875" style="671" customWidth="1"/>
    <col min="4119" max="4119" width="10.28515625" style="671" customWidth="1"/>
    <col min="4120" max="4120" width="27.7109375" style="671" customWidth="1"/>
    <col min="4121" max="4349" width="11.42578125" style="671"/>
    <col min="4350" max="4350" width="4" style="671" customWidth="1"/>
    <col min="4351" max="4351" width="8.5703125" style="671" customWidth="1"/>
    <col min="4352" max="4352" width="11.5703125" style="671" customWidth="1"/>
    <col min="4353" max="4353" width="28.5703125" style="671" customWidth="1"/>
    <col min="4354" max="4354" width="22.28515625" style="671" customWidth="1"/>
    <col min="4355" max="4355" width="11.42578125" style="671" customWidth="1"/>
    <col min="4356" max="4356" width="12" style="671" customWidth="1"/>
    <col min="4357" max="4357" width="16.5703125" style="671" customWidth="1"/>
    <col min="4358" max="4358" width="11.5703125" style="671" customWidth="1"/>
    <col min="4359" max="4359" width="8" style="671" customWidth="1"/>
    <col min="4360" max="4360" width="9.5703125" style="671" customWidth="1"/>
    <col min="4361" max="4361" width="8.5703125" style="671" customWidth="1"/>
    <col min="4362" max="4362" width="9.85546875" style="671" customWidth="1"/>
    <col min="4363" max="4363" width="7.85546875" style="671" customWidth="1"/>
    <col min="4364" max="4364" width="8" style="671" customWidth="1"/>
    <col min="4365" max="4365" width="7.7109375" style="671" customWidth="1"/>
    <col min="4366" max="4366" width="12.5703125" style="671" customWidth="1"/>
    <col min="4367" max="4367" width="7.85546875" style="671" customWidth="1"/>
    <col min="4368" max="4368" width="5.7109375" style="671" customWidth="1"/>
    <col min="4369" max="4369" width="7.85546875" style="671" customWidth="1"/>
    <col min="4370" max="4370" width="8.28515625" style="671" customWidth="1"/>
    <col min="4371" max="4371" width="9.140625" style="671" customWidth="1"/>
    <col min="4372" max="4372" width="9.85546875" style="671" customWidth="1"/>
    <col min="4373" max="4373" width="10.85546875" style="671" customWidth="1"/>
    <col min="4374" max="4374" width="12.85546875" style="671" customWidth="1"/>
    <col min="4375" max="4375" width="10.28515625" style="671" customWidth="1"/>
    <col min="4376" max="4376" width="27.7109375" style="671" customWidth="1"/>
    <col min="4377" max="4605" width="11.42578125" style="671"/>
    <col min="4606" max="4606" width="4" style="671" customWidth="1"/>
    <col min="4607" max="4607" width="8.5703125" style="671" customWidth="1"/>
    <col min="4608" max="4608" width="11.5703125" style="671" customWidth="1"/>
    <col min="4609" max="4609" width="28.5703125" style="671" customWidth="1"/>
    <col min="4610" max="4610" width="22.28515625" style="671" customWidth="1"/>
    <col min="4611" max="4611" width="11.42578125" style="671" customWidth="1"/>
    <col min="4612" max="4612" width="12" style="671" customWidth="1"/>
    <col min="4613" max="4613" width="16.5703125" style="671" customWidth="1"/>
    <col min="4614" max="4614" width="11.5703125" style="671" customWidth="1"/>
    <col min="4615" max="4615" width="8" style="671" customWidth="1"/>
    <col min="4616" max="4616" width="9.5703125" style="671" customWidth="1"/>
    <col min="4617" max="4617" width="8.5703125" style="671" customWidth="1"/>
    <col min="4618" max="4618" width="9.85546875" style="671" customWidth="1"/>
    <col min="4619" max="4619" width="7.85546875" style="671" customWidth="1"/>
    <col min="4620" max="4620" width="8" style="671" customWidth="1"/>
    <col min="4621" max="4621" width="7.7109375" style="671" customWidth="1"/>
    <col min="4622" max="4622" width="12.5703125" style="671" customWidth="1"/>
    <col min="4623" max="4623" width="7.85546875" style="671" customWidth="1"/>
    <col min="4624" max="4624" width="5.7109375" style="671" customWidth="1"/>
    <col min="4625" max="4625" width="7.85546875" style="671" customWidth="1"/>
    <col min="4626" max="4626" width="8.28515625" style="671" customWidth="1"/>
    <col min="4627" max="4627" width="9.140625" style="671" customWidth="1"/>
    <col min="4628" max="4628" width="9.85546875" style="671" customWidth="1"/>
    <col min="4629" max="4629" width="10.85546875" style="671" customWidth="1"/>
    <col min="4630" max="4630" width="12.85546875" style="671" customWidth="1"/>
    <col min="4631" max="4631" width="10.28515625" style="671" customWidth="1"/>
    <col min="4632" max="4632" width="27.7109375" style="671" customWidth="1"/>
    <col min="4633" max="4861" width="11.42578125" style="671"/>
    <col min="4862" max="4862" width="4" style="671" customWidth="1"/>
    <col min="4863" max="4863" width="8.5703125" style="671" customWidth="1"/>
    <col min="4864" max="4864" width="11.5703125" style="671" customWidth="1"/>
    <col min="4865" max="4865" width="28.5703125" style="671" customWidth="1"/>
    <col min="4866" max="4866" width="22.28515625" style="671" customWidth="1"/>
    <col min="4867" max="4867" width="11.42578125" style="671" customWidth="1"/>
    <col min="4868" max="4868" width="12" style="671" customWidth="1"/>
    <col min="4869" max="4869" width="16.5703125" style="671" customWidth="1"/>
    <col min="4870" max="4870" width="11.5703125" style="671" customWidth="1"/>
    <col min="4871" max="4871" width="8" style="671" customWidth="1"/>
    <col min="4872" max="4872" width="9.5703125" style="671" customWidth="1"/>
    <col min="4873" max="4873" width="8.5703125" style="671" customWidth="1"/>
    <col min="4874" max="4874" width="9.85546875" style="671" customWidth="1"/>
    <col min="4875" max="4875" width="7.85546875" style="671" customWidth="1"/>
    <col min="4876" max="4876" width="8" style="671" customWidth="1"/>
    <col min="4877" max="4877" width="7.7109375" style="671" customWidth="1"/>
    <col min="4878" max="4878" width="12.5703125" style="671" customWidth="1"/>
    <col min="4879" max="4879" width="7.85546875" style="671" customWidth="1"/>
    <col min="4880" max="4880" width="5.7109375" style="671" customWidth="1"/>
    <col min="4881" max="4881" width="7.85546875" style="671" customWidth="1"/>
    <col min="4882" max="4882" width="8.28515625" style="671" customWidth="1"/>
    <col min="4883" max="4883" width="9.140625" style="671" customWidth="1"/>
    <col min="4884" max="4884" width="9.85546875" style="671" customWidth="1"/>
    <col min="4885" max="4885" width="10.85546875" style="671" customWidth="1"/>
    <col min="4886" max="4886" width="12.85546875" style="671" customWidth="1"/>
    <col min="4887" max="4887" width="10.28515625" style="671" customWidth="1"/>
    <col min="4888" max="4888" width="27.7109375" style="671" customWidth="1"/>
    <col min="4889" max="5117" width="11.42578125" style="671"/>
    <col min="5118" max="5118" width="4" style="671" customWidth="1"/>
    <col min="5119" max="5119" width="8.5703125" style="671" customWidth="1"/>
    <col min="5120" max="5120" width="11.5703125" style="671" customWidth="1"/>
    <col min="5121" max="5121" width="28.5703125" style="671" customWidth="1"/>
    <col min="5122" max="5122" width="22.28515625" style="671" customWidth="1"/>
    <col min="5123" max="5123" width="11.42578125" style="671" customWidth="1"/>
    <col min="5124" max="5124" width="12" style="671" customWidth="1"/>
    <col min="5125" max="5125" width="16.5703125" style="671" customWidth="1"/>
    <col min="5126" max="5126" width="11.5703125" style="671" customWidth="1"/>
    <col min="5127" max="5127" width="8" style="671" customWidth="1"/>
    <col min="5128" max="5128" width="9.5703125" style="671" customWidth="1"/>
    <col min="5129" max="5129" width="8.5703125" style="671" customWidth="1"/>
    <col min="5130" max="5130" width="9.85546875" style="671" customWidth="1"/>
    <col min="5131" max="5131" width="7.85546875" style="671" customWidth="1"/>
    <col min="5132" max="5132" width="8" style="671" customWidth="1"/>
    <col min="5133" max="5133" width="7.7109375" style="671" customWidth="1"/>
    <col min="5134" max="5134" width="12.5703125" style="671" customWidth="1"/>
    <col min="5135" max="5135" width="7.85546875" style="671" customWidth="1"/>
    <col min="5136" max="5136" width="5.7109375" style="671" customWidth="1"/>
    <col min="5137" max="5137" width="7.85546875" style="671" customWidth="1"/>
    <col min="5138" max="5138" width="8.28515625" style="671" customWidth="1"/>
    <col min="5139" max="5139" width="9.140625" style="671" customWidth="1"/>
    <col min="5140" max="5140" width="9.85546875" style="671" customWidth="1"/>
    <col min="5141" max="5141" width="10.85546875" style="671" customWidth="1"/>
    <col min="5142" max="5142" width="12.85546875" style="671" customWidth="1"/>
    <col min="5143" max="5143" width="10.28515625" style="671" customWidth="1"/>
    <col min="5144" max="5144" width="27.7109375" style="671" customWidth="1"/>
    <col min="5145" max="5373" width="11.42578125" style="671"/>
    <col min="5374" max="5374" width="4" style="671" customWidth="1"/>
    <col min="5375" max="5375" width="8.5703125" style="671" customWidth="1"/>
    <col min="5376" max="5376" width="11.5703125" style="671" customWidth="1"/>
    <col min="5377" max="5377" width="28.5703125" style="671" customWidth="1"/>
    <col min="5378" max="5378" width="22.28515625" style="671" customWidth="1"/>
    <col min="5379" max="5379" width="11.42578125" style="671" customWidth="1"/>
    <col min="5380" max="5380" width="12" style="671" customWidth="1"/>
    <col min="5381" max="5381" width="16.5703125" style="671" customWidth="1"/>
    <col min="5382" max="5382" width="11.5703125" style="671" customWidth="1"/>
    <col min="5383" max="5383" width="8" style="671" customWidth="1"/>
    <col min="5384" max="5384" width="9.5703125" style="671" customWidth="1"/>
    <col min="5385" max="5385" width="8.5703125" style="671" customWidth="1"/>
    <col min="5386" max="5386" width="9.85546875" style="671" customWidth="1"/>
    <col min="5387" max="5387" width="7.85546875" style="671" customWidth="1"/>
    <col min="5388" max="5388" width="8" style="671" customWidth="1"/>
    <col min="5389" max="5389" width="7.7109375" style="671" customWidth="1"/>
    <col min="5390" max="5390" width="12.5703125" style="671" customWidth="1"/>
    <col min="5391" max="5391" width="7.85546875" style="671" customWidth="1"/>
    <col min="5392" max="5392" width="5.7109375" style="671" customWidth="1"/>
    <col min="5393" max="5393" width="7.85546875" style="671" customWidth="1"/>
    <col min="5394" max="5394" width="8.28515625" style="671" customWidth="1"/>
    <col min="5395" max="5395" width="9.140625" style="671" customWidth="1"/>
    <col min="5396" max="5396" width="9.85546875" style="671" customWidth="1"/>
    <col min="5397" max="5397" width="10.85546875" style="671" customWidth="1"/>
    <col min="5398" max="5398" width="12.85546875" style="671" customWidth="1"/>
    <col min="5399" max="5399" width="10.28515625" style="671" customWidth="1"/>
    <col min="5400" max="5400" width="27.7109375" style="671" customWidth="1"/>
    <col min="5401" max="5629" width="11.42578125" style="671"/>
    <col min="5630" max="5630" width="4" style="671" customWidth="1"/>
    <col min="5631" max="5631" width="8.5703125" style="671" customWidth="1"/>
    <col min="5632" max="5632" width="11.5703125" style="671" customWidth="1"/>
    <col min="5633" max="5633" width="28.5703125" style="671" customWidth="1"/>
    <col min="5634" max="5634" width="22.28515625" style="671" customWidth="1"/>
    <col min="5635" max="5635" width="11.42578125" style="671" customWidth="1"/>
    <col min="5636" max="5636" width="12" style="671" customWidth="1"/>
    <col min="5637" max="5637" width="16.5703125" style="671" customWidth="1"/>
    <col min="5638" max="5638" width="11.5703125" style="671" customWidth="1"/>
    <col min="5639" max="5639" width="8" style="671" customWidth="1"/>
    <col min="5640" max="5640" width="9.5703125" style="671" customWidth="1"/>
    <col min="5641" max="5641" width="8.5703125" style="671" customWidth="1"/>
    <col min="5642" max="5642" width="9.85546875" style="671" customWidth="1"/>
    <col min="5643" max="5643" width="7.85546875" style="671" customWidth="1"/>
    <col min="5644" max="5644" width="8" style="671" customWidth="1"/>
    <col min="5645" max="5645" width="7.7109375" style="671" customWidth="1"/>
    <col min="5646" max="5646" width="12.5703125" style="671" customWidth="1"/>
    <col min="5647" max="5647" width="7.85546875" style="671" customWidth="1"/>
    <col min="5648" max="5648" width="5.7109375" style="671" customWidth="1"/>
    <col min="5649" max="5649" width="7.85546875" style="671" customWidth="1"/>
    <col min="5650" max="5650" width="8.28515625" style="671" customWidth="1"/>
    <col min="5651" max="5651" width="9.140625" style="671" customWidth="1"/>
    <col min="5652" max="5652" width="9.85546875" style="671" customWidth="1"/>
    <col min="5653" max="5653" width="10.85546875" style="671" customWidth="1"/>
    <col min="5654" max="5654" width="12.85546875" style="671" customWidth="1"/>
    <col min="5655" max="5655" width="10.28515625" style="671" customWidth="1"/>
    <col min="5656" max="5656" width="27.7109375" style="671" customWidth="1"/>
    <col min="5657" max="5885" width="11.42578125" style="671"/>
    <col min="5886" max="5886" width="4" style="671" customWidth="1"/>
    <col min="5887" max="5887" width="8.5703125" style="671" customWidth="1"/>
    <col min="5888" max="5888" width="11.5703125" style="671" customWidth="1"/>
    <col min="5889" max="5889" width="28.5703125" style="671" customWidth="1"/>
    <col min="5890" max="5890" width="22.28515625" style="671" customWidth="1"/>
    <col min="5891" max="5891" width="11.42578125" style="671" customWidth="1"/>
    <col min="5892" max="5892" width="12" style="671" customWidth="1"/>
    <col min="5893" max="5893" width="16.5703125" style="671" customWidth="1"/>
    <col min="5894" max="5894" width="11.5703125" style="671" customWidth="1"/>
    <col min="5895" max="5895" width="8" style="671" customWidth="1"/>
    <col min="5896" max="5896" width="9.5703125" style="671" customWidth="1"/>
    <col min="5897" max="5897" width="8.5703125" style="671" customWidth="1"/>
    <col min="5898" max="5898" width="9.85546875" style="671" customWidth="1"/>
    <col min="5899" max="5899" width="7.85546875" style="671" customWidth="1"/>
    <col min="5900" max="5900" width="8" style="671" customWidth="1"/>
    <col min="5901" max="5901" width="7.7109375" style="671" customWidth="1"/>
    <col min="5902" max="5902" width="12.5703125" style="671" customWidth="1"/>
    <col min="5903" max="5903" width="7.85546875" style="671" customWidth="1"/>
    <col min="5904" max="5904" width="5.7109375" style="671" customWidth="1"/>
    <col min="5905" max="5905" width="7.85546875" style="671" customWidth="1"/>
    <col min="5906" max="5906" width="8.28515625" style="671" customWidth="1"/>
    <col min="5907" max="5907" width="9.140625" style="671" customWidth="1"/>
    <col min="5908" max="5908" width="9.85546875" style="671" customWidth="1"/>
    <col min="5909" max="5909" width="10.85546875" style="671" customWidth="1"/>
    <col min="5910" max="5910" width="12.85546875" style="671" customWidth="1"/>
    <col min="5911" max="5911" width="10.28515625" style="671" customWidth="1"/>
    <col min="5912" max="5912" width="27.7109375" style="671" customWidth="1"/>
    <col min="5913" max="6141" width="11.42578125" style="671"/>
    <col min="6142" max="6142" width="4" style="671" customWidth="1"/>
    <col min="6143" max="6143" width="8.5703125" style="671" customWidth="1"/>
    <col min="6144" max="6144" width="11.5703125" style="671" customWidth="1"/>
    <col min="6145" max="6145" width="28.5703125" style="671" customWidth="1"/>
    <col min="6146" max="6146" width="22.28515625" style="671" customWidth="1"/>
    <col min="6147" max="6147" width="11.42578125" style="671" customWidth="1"/>
    <col min="6148" max="6148" width="12" style="671" customWidth="1"/>
    <col min="6149" max="6149" width="16.5703125" style="671" customWidth="1"/>
    <col min="6150" max="6150" width="11.5703125" style="671" customWidth="1"/>
    <col min="6151" max="6151" width="8" style="671" customWidth="1"/>
    <col min="6152" max="6152" width="9.5703125" style="671" customWidth="1"/>
    <col min="6153" max="6153" width="8.5703125" style="671" customWidth="1"/>
    <col min="6154" max="6154" width="9.85546875" style="671" customWidth="1"/>
    <col min="6155" max="6155" width="7.85546875" style="671" customWidth="1"/>
    <col min="6156" max="6156" width="8" style="671" customWidth="1"/>
    <col min="6157" max="6157" width="7.7109375" style="671" customWidth="1"/>
    <col min="6158" max="6158" width="12.5703125" style="671" customWidth="1"/>
    <col min="6159" max="6159" width="7.85546875" style="671" customWidth="1"/>
    <col min="6160" max="6160" width="5.7109375" style="671" customWidth="1"/>
    <col min="6161" max="6161" width="7.85546875" style="671" customWidth="1"/>
    <col min="6162" max="6162" width="8.28515625" style="671" customWidth="1"/>
    <col min="6163" max="6163" width="9.140625" style="671" customWidth="1"/>
    <col min="6164" max="6164" width="9.85546875" style="671" customWidth="1"/>
    <col min="6165" max="6165" width="10.85546875" style="671" customWidth="1"/>
    <col min="6166" max="6166" width="12.85546875" style="671" customWidth="1"/>
    <col min="6167" max="6167" width="10.28515625" style="671" customWidth="1"/>
    <col min="6168" max="6168" width="27.7109375" style="671" customWidth="1"/>
    <col min="6169" max="6397" width="11.42578125" style="671"/>
    <col min="6398" max="6398" width="4" style="671" customWidth="1"/>
    <col min="6399" max="6399" width="8.5703125" style="671" customWidth="1"/>
    <col min="6400" max="6400" width="11.5703125" style="671" customWidth="1"/>
    <col min="6401" max="6401" width="28.5703125" style="671" customWidth="1"/>
    <col min="6402" max="6402" width="22.28515625" style="671" customWidth="1"/>
    <col min="6403" max="6403" width="11.42578125" style="671" customWidth="1"/>
    <col min="6404" max="6404" width="12" style="671" customWidth="1"/>
    <col min="6405" max="6405" width="16.5703125" style="671" customWidth="1"/>
    <col min="6406" max="6406" width="11.5703125" style="671" customWidth="1"/>
    <col min="6407" max="6407" width="8" style="671" customWidth="1"/>
    <col min="6408" max="6408" width="9.5703125" style="671" customWidth="1"/>
    <col min="6409" max="6409" width="8.5703125" style="671" customWidth="1"/>
    <col min="6410" max="6410" width="9.85546875" style="671" customWidth="1"/>
    <col min="6411" max="6411" width="7.85546875" style="671" customWidth="1"/>
    <col min="6412" max="6412" width="8" style="671" customWidth="1"/>
    <col min="6413" max="6413" width="7.7109375" style="671" customWidth="1"/>
    <col min="6414" max="6414" width="12.5703125" style="671" customWidth="1"/>
    <col min="6415" max="6415" width="7.85546875" style="671" customWidth="1"/>
    <col min="6416" max="6416" width="5.7109375" style="671" customWidth="1"/>
    <col min="6417" max="6417" width="7.85546875" style="671" customWidth="1"/>
    <col min="6418" max="6418" width="8.28515625" style="671" customWidth="1"/>
    <col min="6419" max="6419" width="9.140625" style="671" customWidth="1"/>
    <col min="6420" max="6420" width="9.85546875" style="671" customWidth="1"/>
    <col min="6421" max="6421" width="10.85546875" style="671" customWidth="1"/>
    <col min="6422" max="6422" width="12.85546875" style="671" customWidth="1"/>
    <col min="6423" max="6423" width="10.28515625" style="671" customWidth="1"/>
    <col min="6424" max="6424" width="27.7109375" style="671" customWidth="1"/>
    <col min="6425" max="6653" width="11.42578125" style="671"/>
    <col min="6654" max="6654" width="4" style="671" customWidth="1"/>
    <col min="6655" max="6655" width="8.5703125" style="671" customWidth="1"/>
    <col min="6656" max="6656" width="11.5703125" style="671" customWidth="1"/>
    <col min="6657" max="6657" width="28.5703125" style="671" customWidth="1"/>
    <col min="6658" max="6658" width="22.28515625" style="671" customWidth="1"/>
    <col min="6659" max="6659" width="11.42578125" style="671" customWidth="1"/>
    <col min="6660" max="6660" width="12" style="671" customWidth="1"/>
    <col min="6661" max="6661" width="16.5703125" style="671" customWidth="1"/>
    <col min="6662" max="6662" width="11.5703125" style="671" customWidth="1"/>
    <col min="6663" max="6663" width="8" style="671" customWidth="1"/>
    <col min="6664" max="6664" width="9.5703125" style="671" customWidth="1"/>
    <col min="6665" max="6665" width="8.5703125" style="671" customWidth="1"/>
    <col min="6666" max="6666" width="9.85546875" style="671" customWidth="1"/>
    <col min="6667" max="6667" width="7.85546875" style="671" customWidth="1"/>
    <col min="6668" max="6668" width="8" style="671" customWidth="1"/>
    <col min="6669" max="6669" width="7.7109375" style="671" customWidth="1"/>
    <col min="6670" max="6670" width="12.5703125" style="671" customWidth="1"/>
    <col min="6671" max="6671" width="7.85546875" style="671" customWidth="1"/>
    <col min="6672" max="6672" width="5.7109375" style="671" customWidth="1"/>
    <col min="6673" max="6673" width="7.85546875" style="671" customWidth="1"/>
    <col min="6674" max="6674" width="8.28515625" style="671" customWidth="1"/>
    <col min="6675" max="6675" width="9.140625" style="671" customWidth="1"/>
    <col min="6676" max="6676" width="9.85546875" style="671" customWidth="1"/>
    <col min="6677" max="6677" width="10.85546875" style="671" customWidth="1"/>
    <col min="6678" max="6678" width="12.85546875" style="671" customWidth="1"/>
    <col min="6679" max="6679" width="10.28515625" style="671" customWidth="1"/>
    <col min="6680" max="6680" width="27.7109375" style="671" customWidth="1"/>
    <col min="6681" max="6909" width="11.42578125" style="671"/>
    <col min="6910" max="6910" width="4" style="671" customWidth="1"/>
    <col min="6911" max="6911" width="8.5703125" style="671" customWidth="1"/>
    <col min="6912" max="6912" width="11.5703125" style="671" customWidth="1"/>
    <col min="6913" max="6913" width="28.5703125" style="671" customWidth="1"/>
    <col min="6914" max="6914" width="22.28515625" style="671" customWidth="1"/>
    <col min="6915" max="6915" width="11.42578125" style="671" customWidth="1"/>
    <col min="6916" max="6916" width="12" style="671" customWidth="1"/>
    <col min="6917" max="6917" width="16.5703125" style="671" customWidth="1"/>
    <col min="6918" max="6918" width="11.5703125" style="671" customWidth="1"/>
    <col min="6919" max="6919" width="8" style="671" customWidth="1"/>
    <col min="6920" max="6920" width="9.5703125" style="671" customWidth="1"/>
    <col min="6921" max="6921" width="8.5703125" style="671" customWidth="1"/>
    <col min="6922" max="6922" width="9.85546875" style="671" customWidth="1"/>
    <col min="6923" max="6923" width="7.85546875" style="671" customWidth="1"/>
    <col min="6924" max="6924" width="8" style="671" customWidth="1"/>
    <col min="6925" max="6925" width="7.7109375" style="671" customWidth="1"/>
    <col min="6926" max="6926" width="12.5703125" style="671" customWidth="1"/>
    <col min="6927" max="6927" width="7.85546875" style="671" customWidth="1"/>
    <col min="6928" max="6928" width="5.7109375" style="671" customWidth="1"/>
    <col min="6929" max="6929" width="7.85546875" style="671" customWidth="1"/>
    <col min="6930" max="6930" width="8.28515625" style="671" customWidth="1"/>
    <col min="6931" max="6931" width="9.140625" style="671" customWidth="1"/>
    <col min="6932" max="6932" width="9.85546875" style="671" customWidth="1"/>
    <col min="6933" max="6933" width="10.85546875" style="671" customWidth="1"/>
    <col min="6934" max="6934" width="12.85546875" style="671" customWidth="1"/>
    <col min="6935" max="6935" width="10.28515625" style="671" customWidth="1"/>
    <col min="6936" max="6936" width="27.7109375" style="671" customWidth="1"/>
    <col min="6937" max="7165" width="11.42578125" style="671"/>
    <col min="7166" max="7166" width="4" style="671" customWidth="1"/>
    <col min="7167" max="7167" width="8.5703125" style="671" customWidth="1"/>
    <col min="7168" max="7168" width="11.5703125" style="671" customWidth="1"/>
    <col min="7169" max="7169" width="28.5703125" style="671" customWidth="1"/>
    <col min="7170" max="7170" width="22.28515625" style="671" customWidth="1"/>
    <col min="7171" max="7171" width="11.42578125" style="671" customWidth="1"/>
    <col min="7172" max="7172" width="12" style="671" customWidth="1"/>
    <col min="7173" max="7173" width="16.5703125" style="671" customWidth="1"/>
    <col min="7174" max="7174" width="11.5703125" style="671" customWidth="1"/>
    <col min="7175" max="7175" width="8" style="671" customWidth="1"/>
    <col min="7176" max="7176" width="9.5703125" style="671" customWidth="1"/>
    <col min="7177" max="7177" width="8.5703125" style="671" customWidth="1"/>
    <col min="7178" max="7178" width="9.85546875" style="671" customWidth="1"/>
    <col min="7179" max="7179" width="7.85546875" style="671" customWidth="1"/>
    <col min="7180" max="7180" width="8" style="671" customWidth="1"/>
    <col min="7181" max="7181" width="7.7109375" style="671" customWidth="1"/>
    <col min="7182" max="7182" width="12.5703125" style="671" customWidth="1"/>
    <col min="7183" max="7183" width="7.85546875" style="671" customWidth="1"/>
    <col min="7184" max="7184" width="5.7109375" style="671" customWidth="1"/>
    <col min="7185" max="7185" width="7.85546875" style="671" customWidth="1"/>
    <col min="7186" max="7186" width="8.28515625" style="671" customWidth="1"/>
    <col min="7187" max="7187" width="9.140625" style="671" customWidth="1"/>
    <col min="7188" max="7188" width="9.85546875" style="671" customWidth="1"/>
    <col min="7189" max="7189" width="10.85546875" style="671" customWidth="1"/>
    <col min="7190" max="7190" width="12.85546875" style="671" customWidth="1"/>
    <col min="7191" max="7191" width="10.28515625" style="671" customWidth="1"/>
    <col min="7192" max="7192" width="27.7109375" style="671" customWidth="1"/>
    <col min="7193" max="7421" width="11.42578125" style="671"/>
    <col min="7422" max="7422" width="4" style="671" customWidth="1"/>
    <col min="7423" max="7423" width="8.5703125" style="671" customWidth="1"/>
    <col min="7424" max="7424" width="11.5703125" style="671" customWidth="1"/>
    <col min="7425" max="7425" width="28.5703125" style="671" customWidth="1"/>
    <col min="7426" max="7426" width="22.28515625" style="671" customWidth="1"/>
    <col min="7427" max="7427" width="11.42578125" style="671" customWidth="1"/>
    <col min="7428" max="7428" width="12" style="671" customWidth="1"/>
    <col min="7429" max="7429" width="16.5703125" style="671" customWidth="1"/>
    <col min="7430" max="7430" width="11.5703125" style="671" customWidth="1"/>
    <col min="7431" max="7431" width="8" style="671" customWidth="1"/>
    <col min="7432" max="7432" width="9.5703125" style="671" customWidth="1"/>
    <col min="7433" max="7433" width="8.5703125" style="671" customWidth="1"/>
    <col min="7434" max="7434" width="9.85546875" style="671" customWidth="1"/>
    <col min="7435" max="7435" width="7.85546875" style="671" customWidth="1"/>
    <col min="7436" max="7436" width="8" style="671" customWidth="1"/>
    <col min="7437" max="7437" width="7.7109375" style="671" customWidth="1"/>
    <col min="7438" max="7438" width="12.5703125" style="671" customWidth="1"/>
    <col min="7439" max="7439" width="7.85546875" style="671" customWidth="1"/>
    <col min="7440" max="7440" width="5.7109375" style="671" customWidth="1"/>
    <col min="7441" max="7441" width="7.85546875" style="671" customWidth="1"/>
    <col min="7442" max="7442" width="8.28515625" style="671" customWidth="1"/>
    <col min="7443" max="7443" width="9.140625" style="671" customWidth="1"/>
    <col min="7444" max="7444" width="9.85546875" style="671" customWidth="1"/>
    <col min="7445" max="7445" width="10.85546875" style="671" customWidth="1"/>
    <col min="7446" max="7446" width="12.85546875" style="671" customWidth="1"/>
    <col min="7447" max="7447" width="10.28515625" style="671" customWidth="1"/>
    <col min="7448" max="7448" width="27.7109375" style="671" customWidth="1"/>
    <col min="7449" max="7677" width="11.42578125" style="671"/>
    <col min="7678" max="7678" width="4" style="671" customWidth="1"/>
    <col min="7679" max="7679" width="8.5703125" style="671" customWidth="1"/>
    <col min="7680" max="7680" width="11.5703125" style="671" customWidth="1"/>
    <col min="7681" max="7681" width="28.5703125" style="671" customWidth="1"/>
    <col min="7682" max="7682" width="22.28515625" style="671" customWidth="1"/>
    <col min="7683" max="7683" width="11.42578125" style="671" customWidth="1"/>
    <col min="7684" max="7684" width="12" style="671" customWidth="1"/>
    <col min="7685" max="7685" width="16.5703125" style="671" customWidth="1"/>
    <col min="7686" max="7686" width="11.5703125" style="671" customWidth="1"/>
    <col min="7687" max="7687" width="8" style="671" customWidth="1"/>
    <col min="7688" max="7688" width="9.5703125" style="671" customWidth="1"/>
    <col min="7689" max="7689" width="8.5703125" style="671" customWidth="1"/>
    <col min="7690" max="7690" width="9.85546875" style="671" customWidth="1"/>
    <col min="7691" max="7691" width="7.85546875" style="671" customWidth="1"/>
    <col min="7692" max="7692" width="8" style="671" customWidth="1"/>
    <col min="7693" max="7693" width="7.7109375" style="671" customWidth="1"/>
    <col min="7694" max="7694" width="12.5703125" style="671" customWidth="1"/>
    <col min="7695" max="7695" width="7.85546875" style="671" customWidth="1"/>
    <col min="7696" max="7696" width="5.7109375" style="671" customWidth="1"/>
    <col min="7697" max="7697" width="7.85546875" style="671" customWidth="1"/>
    <col min="7698" max="7698" width="8.28515625" style="671" customWidth="1"/>
    <col min="7699" max="7699" width="9.140625" style="671" customWidth="1"/>
    <col min="7700" max="7700" width="9.85546875" style="671" customWidth="1"/>
    <col min="7701" max="7701" width="10.85546875" style="671" customWidth="1"/>
    <col min="7702" max="7702" width="12.85546875" style="671" customWidth="1"/>
    <col min="7703" max="7703" width="10.28515625" style="671" customWidth="1"/>
    <col min="7704" max="7704" width="27.7109375" style="671" customWidth="1"/>
    <col min="7705" max="7933" width="11.42578125" style="671"/>
    <col min="7934" max="7934" width="4" style="671" customWidth="1"/>
    <col min="7935" max="7935" width="8.5703125" style="671" customWidth="1"/>
    <col min="7936" max="7936" width="11.5703125" style="671" customWidth="1"/>
    <col min="7937" max="7937" width="28.5703125" style="671" customWidth="1"/>
    <col min="7938" max="7938" width="22.28515625" style="671" customWidth="1"/>
    <col min="7939" max="7939" width="11.42578125" style="671" customWidth="1"/>
    <col min="7940" max="7940" width="12" style="671" customWidth="1"/>
    <col min="7941" max="7941" width="16.5703125" style="671" customWidth="1"/>
    <col min="7942" max="7942" width="11.5703125" style="671" customWidth="1"/>
    <col min="7943" max="7943" width="8" style="671" customWidth="1"/>
    <col min="7944" max="7944" width="9.5703125" style="671" customWidth="1"/>
    <col min="7945" max="7945" width="8.5703125" style="671" customWidth="1"/>
    <col min="7946" max="7946" width="9.85546875" style="671" customWidth="1"/>
    <col min="7947" max="7947" width="7.85546875" style="671" customWidth="1"/>
    <col min="7948" max="7948" width="8" style="671" customWidth="1"/>
    <col min="7949" max="7949" width="7.7109375" style="671" customWidth="1"/>
    <col min="7950" max="7950" width="12.5703125" style="671" customWidth="1"/>
    <col min="7951" max="7951" width="7.85546875" style="671" customWidth="1"/>
    <col min="7952" max="7952" width="5.7109375" style="671" customWidth="1"/>
    <col min="7953" max="7953" width="7.85546875" style="671" customWidth="1"/>
    <col min="7954" max="7954" width="8.28515625" style="671" customWidth="1"/>
    <col min="7955" max="7955" width="9.140625" style="671" customWidth="1"/>
    <col min="7956" max="7956" width="9.85546875" style="671" customWidth="1"/>
    <col min="7957" max="7957" width="10.85546875" style="671" customWidth="1"/>
    <col min="7958" max="7958" width="12.85546875" style="671" customWidth="1"/>
    <col min="7959" max="7959" width="10.28515625" style="671" customWidth="1"/>
    <col min="7960" max="7960" width="27.7109375" style="671" customWidth="1"/>
    <col min="7961" max="8189" width="11.42578125" style="671"/>
    <col min="8190" max="8190" width="4" style="671" customWidth="1"/>
    <col min="8191" max="8191" width="8.5703125" style="671" customWidth="1"/>
    <col min="8192" max="8192" width="11.5703125" style="671" customWidth="1"/>
    <col min="8193" max="8193" width="28.5703125" style="671" customWidth="1"/>
    <col min="8194" max="8194" width="22.28515625" style="671" customWidth="1"/>
    <col min="8195" max="8195" width="11.42578125" style="671" customWidth="1"/>
    <col min="8196" max="8196" width="12" style="671" customWidth="1"/>
    <col min="8197" max="8197" width="16.5703125" style="671" customWidth="1"/>
    <col min="8198" max="8198" width="11.5703125" style="671" customWidth="1"/>
    <col min="8199" max="8199" width="8" style="671" customWidth="1"/>
    <col min="8200" max="8200" width="9.5703125" style="671" customWidth="1"/>
    <col min="8201" max="8201" width="8.5703125" style="671" customWidth="1"/>
    <col min="8202" max="8202" width="9.85546875" style="671" customWidth="1"/>
    <col min="8203" max="8203" width="7.85546875" style="671" customWidth="1"/>
    <col min="8204" max="8204" width="8" style="671" customWidth="1"/>
    <col min="8205" max="8205" width="7.7109375" style="671" customWidth="1"/>
    <col min="8206" max="8206" width="12.5703125" style="671" customWidth="1"/>
    <col min="8207" max="8207" width="7.85546875" style="671" customWidth="1"/>
    <col min="8208" max="8208" width="5.7109375" style="671" customWidth="1"/>
    <col min="8209" max="8209" width="7.85546875" style="671" customWidth="1"/>
    <col min="8210" max="8210" width="8.28515625" style="671" customWidth="1"/>
    <col min="8211" max="8211" width="9.140625" style="671" customWidth="1"/>
    <col min="8212" max="8212" width="9.85546875" style="671" customWidth="1"/>
    <col min="8213" max="8213" width="10.85546875" style="671" customWidth="1"/>
    <col min="8214" max="8214" width="12.85546875" style="671" customWidth="1"/>
    <col min="8215" max="8215" width="10.28515625" style="671" customWidth="1"/>
    <col min="8216" max="8216" width="27.7109375" style="671" customWidth="1"/>
    <col min="8217" max="8445" width="11.42578125" style="671"/>
    <col min="8446" max="8446" width="4" style="671" customWidth="1"/>
    <col min="8447" max="8447" width="8.5703125" style="671" customWidth="1"/>
    <col min="8448" max="8448" width="11.5703125" style="671" customWidth="1"/>
    <col min="8449" max="8449" width="28.5703125" style="671" customWidth="1"/>
    <col min="8450" max="8450" width="22.28515625" style="671" customWidth="1"/>
    <col min="8451" max="8451" width="11.42578125" style="671" customWidth="1"/>
    <col min="8452" max="8452" width="12" style="671" customWidth="1"/>
    <col min="8453" max="8453" width="16.5703125" style="671" customWidth="1"/>
    <col min="8454" max="8454" width="11.5703125" style="671" customWidth="1"/>
    <col min="8455" max="8455" width="8" style="671" customWidth="1"/>
    <col min="8456" max="8456" width="9.5703125" style="671" customWidth="1"/>
    <col min="8457" max="8457" width="8.5703125" style="671" customWidth="1"/>
    <col min="8458" max="8458" width="9.85546875" style="671" customWidth="1"/>
    <col min="8459" max="8459" width="7.85546875" style="671" customWidth="1"/>
    <col min="8460" max="8460" width="8" style="671" customWidth="1"/>
    <col min="8461" max="8461" width="7.7109375" style="671" customWidth="1"/>
    <col min="8462" max="8462" width="12.5703125" style="671" customWidth="1"/>
    <col min="8463" max="8463" width="7.85546875" style="671" customWidth="1"/>
    <col min="8464" max="8464" width="5.7109375" style="671" customWidth="1"/>
    <col min="8465" max="8465" width="7.85546875" style="671" customWidth="1"/>
    <col min="8466" max="8466" width="8.28515625" style="671" customWidth="1"/>
    <col min="8467" max="8467" width="9.140625" style="671" customWidth="1"/>
    <col min="8468" max="8468" width="9.85546875" style="671" customWidth="1"/>
    <col min="8469" max="8469" width="10.85546875" style="671" customWidth="1"/>
    <col min="8470" max="8470" width="12.85546875" style="671" customWidth="1"/>
    <col min="8471" max="8471" width="10.28515625" style="671" customWidth="1"/>
    <col min="8472" max="8472" width="27.7109375" style="671" customWidth="1"/>
    <col min="8473" max="8701" width="11.42578125" style="671"/>
    <col min="8702" max="8702" width="4" style="671" customWidth="1"/>
    <col min="8703" max="8703" width="8.5703125" style="671" customWidth="1"/>
    <col min="8704" max="8704" width="11.5703125" style="671" customWidth="1"/>
    <col min="8705" max="8705" width="28.5703125" style="671" customWidth="1"/>
    <col min="8706" max="8706" width="22.28515625" style="671" customWidth="1"/>
    <col min="8707" max="8707" width="11.42578125" style="671" customWidth="1"/>
    <col min="8708" max="8708" width="12" style="671" customWidth="1"/>
    <col min="8709" max="8709" width="16.5703125" style="671" customWidth="1"/>
    <col min="8710" max="8710" width="11.5703125" style="671" customWidth="1"/>
    <col min="8711" max="8711" width="8" style="671" customWidth="1"/>
    <col min="8712" max="8712" width="9.5703125" style="671" customWidth="1"/>
    <col min="8713" max="8713" width="8.5703125" style="671" customWidth="1"/>
    <col min="8714" max="8714" width="9.85546875" style="671" customWidth="1"/>
    <col min="8715" max="8715" width="7.85546875" style="671" customWidth="1"/>
    <col min="8716" max="8716" width="8" style="671" customWidth="1"/>
    <col min="8717" max="8717" width="7.7109375" style="671" customWidth="1"/>
    <col min="8718" max="8718" width="12.5703125" style="671" customWidth="1"/>
    <col min="8719" max="8719" width="7.85546875" style="671" customWidth="1"/>
    <col min="8720" max="8720" width="5.7109375" style="671" customWidth="1"/>
    <col min="8721" max="8721" width="7.85546875" style="671" customWidth="1"/>
    <col min="8722" max="8722" width="8.28515625" style="671" customWidth="1"/>
    <col min="8723" max="8723" width="9.140625" style="671" customWidth="1"/>
    <col min="8724" max="8724" width="9.85546875" style="671" customWidth="1"/>
    <col min="8725" max="8725" width="10.85546875" style="671" customWidth="1"/>
    <col min="8726" max="8726" width="12.85546875" style="671" customWidth="1"/>
    <col min="8727" max="8727" width="10.28515625" style="671" customWidth="1"/>
    <col min="8728" max="8728" width="27.7109375" style="671" customWidth="1"/>
    <col min="8729" max="8957" width="11.42578125" style="671"/>
    <col min="8958" max="8958" width="4" style="671" customWidth="1"/>
    <col min="8959" max="8959" width="8.5703125" style="671" customWidth="1"/>
    <col min="8960" max="8960" width="11.5703125" style="671" customWidth="1"/>
    <col min="8961" max="8961" width="28.5703125" style="671" customWidth="1"/>
    <col min="8962" max="8962" width="22.28515625" style="671" customWidth="1"/>
    <col min="8963" max="8963" width="11.42578125" style="671" customWidth="1"/>
    <col min="8964" max="8964" width="12" style="671" customWidth="1"/>
    <col min="8965" max="8965" width="16.5703125" style="671" customWidth="1"/>
    <col min="8966" max="8966" width="11.5703125" style="671" customWidth="1"/>
    <col min="8967" max="8967" width="8" style="671" customWidth="1"/>
    <col min="8968" max="8968" width="9.5703125" style="671" customWidth="1"/>
    <col min="8969" max="8969" width="8.5703125" style="671" customWidth="1"/>
    <col min="8970" max="8970" width="9.85546875" style="671" customWidth="1"/>
    <col min="8971" max="8971" width="7.85546875" style="671" customWidth="1"/>
    <col min="8972" max="8972" width="8" style="671" customWidth="1"/>
    <col min="8973" max="8973" width="7.7109375" style="671" customWidth="1"/>
    <col min="8974" max="8974" width="12.5703125" style="671" customWidth="1"/>
    <col min="8975" max="8975" width="7.85546875" style="671" customWidth="1"/>
    <col min="8976" max="8976" width="5.7109375" style="671" customWidth="1"/>
    <col min="8977" max="8977" width="7.85546875" style="671" customWidth="1"/>
    <col min="8978" max="8978" width="8.28515625" style="671" customWidth="1"/>
    <col min="8979" max="8979" width="9.140625" style="671" customWidth="1"/>
    <col min="8980" max="8980" width="9.85546875" style="671" customWidth="1"/>
    <col min="8981" max="8981" width="10.85546875" style="671" customWidth="1"/>
    <col min="8982" max="8982" width="12.85546875" style="671" customWidth="1"/>
    <col min="8983" max="8983" width="10.28515625" style="671" customWidth="1"/>
    <col min="8984" max="8984" width="27.7109375" style="671" customWidth="1"/>
    <col min="8985" max="9213" width="11.42578125" style="671"/>
    <col min="9214" max="9214" width="4" style="671" customWidth="1"/>
    <col min="9215" max="9215" width="8.5703125" style="671" customWidth="1"/>
    <col min="9216" max="9216" width="11.5703125" style="671" customWidth="1"/>
    <col min="9217" max="9217" width="28.5703125" style="671" customWidth="1"/>
    <col min="9218" max="9218" width="22.28515625" style="671" customWidth="1"/>
    <col min="9219" max="9219" width="11.42578125" style="671" customWidth="1"/>
    <col min="9220" max="9220" width="12" style="671" customWidth="1"/>
    <col min="9221" max="9221" width="16.5703125" style="671" customWidth="1"/>
    <col min="9222" max="9222" width="11.5703125" style="671" customWidth="1"/>
    <col min="9223" max="9223" width="8" style="671" customWidth="1"/>
    <col min="9224" max="9224" width="9.5703125" style="671" customWidth="1"/>
    <col min="9225" max="9225" width="8.5703125" style="671" customWidth="1"/>
    <col min="9226" max="9226" width="9.85546875" style="671" customWidth="1"/>
    <col min="9227" max="9227" width="7.85546875" style="671" customWidth="1"/>
    <col min="9228" max="9228" width="8" style="671" customWidth="1"/>
    <col min="9229" max="9229" width="7.7109375" style="671" customWidth="1"/>
    <col min="9230" max="9230" width="12.5703125" style="671" customWidth="1"/>
    <col min="9231" max="9231" width="7.85546875" style="671" customWidth="1"/>
    <col min="9232" max="9232" width="5.7109375" style="671" customWidth="1"/>
    <col min="9233" max="9233" width="7.85546875" style="671" customWidth="1"/>
    <col min="9234" max="9234" width="8.28515625" style="671" customWidth="1"/>
    <col min="9235" max="9235" width="9.140625" style="671" customWidth="1"/>
    <col min="9236" max="9236" width="9.85546875" style="671" customWidth="1"/>
    <col min="9237" max="9237" width="10.85546875" style="671" customWidth="1"/>
    <col min="9238" max="9238" width="12.85546875" style="671" customWidth="1"/>
    <col min="9239" max="9239" width="10.28515625" style="671" customWidth="1"/>
    <col min="9240" max="9240" width="27.7109375" style="671" customWidth="1"/>
    <col min="9241" max="9469" width="11.42578125" style="671"/>
    <col min="9470" max="9470" width="4" style="671" customWidth="1"/>
    <col min="9471" max="9471" width="8.5703125" style="671" customWidth="1"/>
    <col min="9472" max="9472" width="11.5703125" style="671" customWidth="1"/>
    <col min="9473" max="9473" width="28.5703125" style="671" customWidth="1"/>
    <col min="9474" max="9474" width="22.28515625" style="671" customWidth="1"/>
    <col min="9475" max="9475" width="11.42578125" style="671" customWidth="1"/>
    <col min="9476" max="9476" width="12" style="671" customWidth="1"/>
    <col min="9477" max="9477" width="16.5703125" style="671" customWidth="1"/>
    <col min="9478" max="9478" width="11.5703125" style="671" customWidth="1"/>
    <col min="9479" max="9479" width="8" style="671" customWidth="1"/>
    <col min="9480" max="9480" width="9.5703125" style="671" customWidth="1"/>
    <col min="9481" max="9481" width="8.5703125" style="671" customWidth="1"/>
    <col min="9482" max="9482" width="9.85546875" style="671" customWidth="1"/>
    <col min="9483" max="9483" width="7.85546875" style="671" customWidth="1"/>
    <col min="9484" max="9484" width="8" style="671" customWidth="1"/>
    <col min="9485" max="9485" width="7.7109375" style="671" customWidth="1"/>
    <col min="9486" max="9486" width="12.5703125" style="671" customWidth="1"/>
    <col min="9487" max="9487" width="7.85546875" style="671" customWidth="1"/>
    <col min="9488" max="9488" width="5.7109375" style="671" customWidth="1"/>
    <col min="9489" max="9489" width="7.85546875" style="671" customWidth="1"/>
    <col min="9490" max="9490" width="8.28515625" style="671" customWidth="1"/>
    <col min="9491" max="9491" width="9.140625" style="671" customWidth="1"/>
    <col min="9492" max="9492" width="9.85546875" style="671" customWidth="1"/>
    <col min="9493" max="9493" width="10.85546875" style="671" customWidth="1"/>
    <col min="9494" max="9494" width="12.85546875" style="671" customWidth="1"/>
    <col min="9495" max="9495" width="10.28515625" style="671" customWidth="1"/>
    <col min="9496" max="9496" width="27.7109375" style="671" customWidth="1"/>
    <col min="9497" max="9725" width="11.42578125" style="671"/>
    <col min="9726" max="9726" width="4" style="671" customWidth="1"/>
    <col min="9727" max="9727" width="8.5703125" style="671" customWidth="1"/>
    <col min="9728" max="9728" width="11.5703125" style="671" customWidth="1"/>
    <col min="9729" max="9729" width="28.5703125" style="671" customWidth="1"/>
    <col min="9730" max="9730" width="22.28515625" style="671" customWidth="1"/>
    <col min="9731" max="9731" width="11.42578125" style="671" customWidth="1"/>
    <col min="9732" max="9732" width="12" style="671" customWidth="1"/>
    <col min="9733" max="9733" width="16.5703125" style="671" customWidth="1"/>
    <col min="9734" max="9734" width="11.5703125" style="671" customWidth="1"/>
    <col min="9735" max="9735" width="8" style="671" customWidth="1"/>
    <col min="9736" max="9736" width="9.5703125" style="671" customWidth="1"/>
    <col min="9737" max="9737" width="8.5703125" style="671" customWidth="1"/>
    <col min="9738" max="9738" width="9.85546875" style="671" customWidth="1"/>
    <col min="9739" max="9739" width="7.85546875" style="671" customWidth="1"/>
    <col min="9740" max="9740" width="8" style="671" customWidth="1"/>
    <col min="9741" max="9741" width="7.7109375" style="671" customWidth="1"/>
    <col min="9742" max="9742" width="12.5703125" style="671" customWidth="1"/>
    <col min="9743" max="9743" width="7.85546875" style="671" customWidth="1"/>
    <col min="9744" max="9744" width="5.7109375" style="671" customWidth="1"/>
    <col min="9745" max="9745" width="7.85546875" style="671" customWidth="1"/>
    <col min="9746" max="9746" width="8.28515625" style="671" customWidth="1"/>
    <col min="9747" max="9747" width="9.140625" style="671" customWidth="1"/>
    <col min="9748" max="9748" width="9.85546875" style="671" customWidth="1"/>
    <col min="9749" max="9749" width="10.85546875" style="671" customWidth="1"/>
    <col min="9750" max="9750" width="12.85546875" style="671" customWidth="1"/>
    <col min="9751" max="9751" width="10.28515625" style="671" customWidth="1"/>
    <col min="9752" max="9752" width="27.7109375" style="671" customWidth="1"/>
    <col min="9753" max="9981" width="11.42578125" style="671"/>
    <col min="9982" max="9982" width="4" style="671" customWidth="1"/>
    <col min="9983" max="9983" width="8.5703125" style="671" customWidth="1"/>
    <col min="9984" max="9984" width="11.5703125" style="671" customWidth="1"/>
    <col min="9985" max="9985" width="28.5703125" style="671" customWidth="1"/>
    <col min="9986" max="9986" width="22.28515625" style="671" customWidth="1"/>
    <col min="9987" max="9987" width="11.42578125" style="671" customWidth="1"/>
    <col min="9988" max="9988" width="12" style="671" customWidth="1"/>
    <col min="9989" max="9989" width="16.5703125" style="671" customWidth="1"/>
    <col min="9990" max="9990" width="11.5703125" style="671" customWidth="1"/>
    <col min="9991" max="9991" width="8" style="671" customWidth="1"/>
    <col min="9992" max="9992" width="9.5703125" style="671" customWidth="1"/>
    <col min="9993" max="9993" width="8.5703125" style="671" customWidth="1"/>
    <col min="9994" max="9994" width="9.85546875" style="671" customWidth="1"/>
    <col min="9995" max="9995" width="7.85546875" style="671" customWidth="1"/>
    <col min="9996" max="9996" width="8" style="671" customWidth="1"/>
    <col min="9997" max="9997" width="7.7109375" style="671" customWidth="1"/>
    <col min="9998" max="9998" width="12.5703125" style="671" customWidth="1"/>
    <col min="9999" max="9999" width="7.85546875" style="671" customWidth="1"/>
    <col min="10000" max="10000" width="5.7109375" style="671" customWidth="1"/>
    <col min="10001" max="10001" width="7.85546875" style="671" customWidth="1"/>
    <col min="10002" max="10002" width="8.28515625" style="671" customWidth="1"/>
    <col min="10003" max="10003" width="9.140625" style="671" customWidth="1"/>
    <col min="10004" max="10004" width="9.85546875" style="671" customWidth="1"/>
    <col min="10005" max="10005" width="10.85546875" style="671" customWidth="1"/>
    <col min="10006" max="10006" width="12.85546875" style="671" customWidth="1"/>
    <col min="10007" max="10007" width="10.28515625" style="671" customWidth="1"/>
    <col min="10008" max="10008" width="27.7109375" style="671" customWidth="1"/>
    <col min="10009" max="10237" width="11.42578125" style="671"/>
    <col min="10238" max="10238" width="4" style="671" customWidth="1"/>
    <col min="10239" max="10239" width="8.5703125" style="671" customWidth="1"/>
    <col min="10240" max="10240" width="11.5703125" style="671" customWidth="1"/>
    <col min="10241" max="10241" width="28.5703125" style="671" customWidth="1"/>
    <col min="10242" max="10242" width="22.28515625" style="671" customWidth="1"/>
    <col min="10243" max="10243" width="11.42578125" style="671" customWidth="1"/>
    <col min="10244" max="10244" width="12" style="671" customWidth="1"/>
    <col min="10245" max="10245" width="16.5703125" style="671" customWidth="1"/>
    <col min="10246" max="10246" width="11.5703125" style="671" customWidth="1"/>
    <col min="10247" max="10247" width="8" style="671" customWidth="1"/>
    <col min="10248" max="10248" width="9.5703125" style="671" customWidth="1"/>
    <col min="10249" max="10249" width="8.5703125" style="671" customWidth="1"/>
    <col min="10250" max="10250" width="9.85546875" style="671" customWidth="1"/>
    <col min="10251" max="10251" width="7.85546875" style="671" customWidth="1"/>
    <col min="10252" max="10252" width="8" style="671" customWidth="1"/>
    <col min="10253" max="10253" width="7.7109375" style="671" customWidth="1"/>
    <col min="10254" max="10254" width="12.5703125" style="671" customWidth="1"/>
    <col min="10255" max="10255" width="7.85546875" style="671" customWidth="1"/>
    <col min="10256" max="10256" width="5.7109375" style="671" customWidth="1"/>
    <col min="10257" max="10257" width="7.85546875" style="671" customWidth="1"/>
    <col min="10258" max="10258" width="8.28515625" style="671" customWidth="1"/>
    <col min="10259" max="10259" width="9.140625" style="671" customWidth="1"/>
    <col min="10260" max="10260" width="9.85546875" style="671" customWidth="1"/>
    <col min="10261" max="10261" width="10.85546875" style="671" customWidth="1"/>
    <col min="10262" max="10262" width="12.85546875" style="671" customWidth="1"/>
    <col min="10263" max="10263" width="10.28515625" style="671" customWidth="1"/>
    <col min="10264" max="10264" width="27.7109375" style="671" customWidth="1"/>
    <col min="10265" max="10493" width="11.42578125" style="671"/>
    <col min="10494" max="10494" width="4" style="671" customWidth="1"/>
    <col min="10495" max="10495" width="8.5703125" style="671" customWidth="1"/>
    <col min="10496" max="10496" width="11.5703125" style="671" customWidth="1"/>
    <col min="10497" max="10497" width="28.5703125" style="671" customWidth="1"/>
    <col min="10498" max="10498" width="22.28515625" style="671" customWidth="1"/>
    <col min="10499" max="10499" width="11.42578125" style="671" customWidth="1"/>
    <col min="10500" max="10500" width="12" style="671" customWidth="1"/>
    <col min="10501" max="10501" width="16.5703125" style="671" customWidth="1"/>
    <col min="10502" max="10502" width="11.5703125" style="671" customWidth="1"/>
    <col min="10503" max="10503" width="8" style="671" customWidth="1"/>
    <col min="10504" max="10504" width="9.5703125" style="671" customWidth="1"/>
    <col min="10505" max="10505" width="8.5703125" style="671" customWidth="1"/>
    <col min="10506" max="10506" width="9.85546875" style="671" customWidth="1"/>
    <col min="10507" max="10507" width="7.85546875" style="671" customWidth="1"/>
    <col min="10508" max="10508" width="8" style="671" customWidth="1"/>
    <col min="10509" max="10509" width="7.7109375" style="671" customWidth="1"/>
    <col min="10510" max="10510" width="12.5703125" style="671" customWidth="1"/>
    <col min="10511" max="10511" width="7.85546875" style="671" customWidth="1"/>
    <col min="10512" max="10512" width="5.7109375" style="671" customWidth="1"/>
    <col min="10513" max="10513" width="7.85546875" style="671" customWidth="1"/>
    <col min="10514" max="10514" width="8.28515625" style="671" customWidth="1"/>
    <col min="10515" max="10515" width="9.140625" style="671" customWidth="1"/>
    <col min="10516" max="10516" width="9.85546875" style="671" customWidth="1"/>
    <col min="10517" max="10517" width="10.85546875" style="671" customWidth="1"/>
    <col min="10518" max="10518" width="12.85546875" style="671" customWidth="1"/>
    <col min="10519" max="10519" width="10.28515625" style="671" customWidth="1"/>
    <col min="10520" max="10520" width="27.7109375" style="671" customWidth="1"/>
    <col min="10521" max="10749" width="11.42578125" style="671"/>
    <col min="10750" max="10750" width="4" style="671" customWidth="1"/>
    <col min="10751" max="10751" width="8.5703125" style="671" customWidth="1"/>
    <col min="10752" max="10752" width="11.5703125" style="671" customWidth="1"/>
    <col min="10753" max="10753" width="28.5703125" style="671" customWidth="1"/>
    <col min="10754" max="10754" width="22.28515625" style="671" customWidth="1"/>
    <col min="10755" max="10755" width="11.42578125" style="671" customWidth="1"/>
    <col min="10756" max="10756" width="12" style="671" customWidth="1"/>
    <col min="10757" max="10757" width="16.5703125" style="671" customWidth="1"/>
    <col min="10758" max="10758" width="11.5703125" style="671" customWidth="1"/>
    <col min="10759" max="10759" width="8" style="671" customWidth="1"/>
    <col min="10760" max="10760" width="9.5703125" style="671" customWidth="1"/>
    <col min="10761" max="10761" width="8.5703125" style="671" customWidth="1"/>
    <col min="10762" max="10762" width="9.85546875" style="671" customWidth="1"/>
    <col min="10763" max="10763" width="7.85546875" style="671" customWidth="1"/>
    <col min="10764" max="10764" width="8" style="671" customWidth="1"/>
    <col min="10765" max="10765" width="7.7109375" style="671" customWidth="1"/>
    <col min="10766" max="10766" width="12.5703125" style="671" customWidth="1"/>
    <col min="10767" max="10767" width="7.85546875" style="671" customWidth="1"/>
    <col min="10768" max="10768" width="5.7109375" style="671" customWidth="1"/>
    <col min="10769" max="10769" width="7.85546875" style="671" customWidth="1"/>
    <col min="10770" max="10770" width="8.28515625" style="671" customWidth="1"/>
    <col min="10771" max="10771" width="9.140625" style="671" customWidth="1"/>
    <col min="10772" max="10772" width="9.85546875" style="671" customWidth="1"/>
    <col min="10773" max="10773" width="10.85546875" style="671" customWidth="1"/>
    <col min="10774" max="10774" width="12.85546875" style="671" customWidth="1"/>
    <col min="10775" max="10775" width="10.28515625" style="671" customWidth="1"/>
    <col min="10776" max="10776" width="27.7109375" style="671" customWidth="1"/>
    <col min="10777" max="11005" width="11.42578125" style="671"/>
    <col min="11006" max="11006" width="4" style="671" customWidth="1"/>
    <col min="11007" max="11007" width="8.5703125" style="671" customWidth="1"/>
    <col min="11008" max="11008" width="11.5703125" style="671" customWidth="1"/>
    <col min="11009" max="11009" width="28.5703125" style="671" customWidth="1"/>
    <col min="11010" max="11010" width="22.28515625" style="671" customWidth="1"/>
    <col min="11011" max="11011" width="11.42578125" style="671" customWidth="1"/>
    <col min="11012" max="11012" width="12" style="671" customWidth="1"/>
    <col min="11013" max="11013" width="16.5703125" style="671" customWidth="1"/>
    <col min="11014" max="11014" width="11.5703125" style="671" customWidth="1"/>
    <col min="11015" max="11015" width="8" style="671" customWidth="1"/>
    <col min="11016" max="11016" width="9.5703125" style="671" customWidth="1"/>
    <col min="11017" max="11017" width="8.5703125" style="671" customWidth="1"/>
    <col min="11018" max="11018" width="9.85546875" style="671" customWidth="1"/>
    <col min="11019" max="11019" width="7.85546875" style="671" customWidth="1"/>
    <col min="11020" max="11020" width="8" style="671" customWidth="1"/>
    <col min="11021" max="11021" width="7.7109375" style="671" customWidth="1"/>
    <col min="11022" max="11022" width="12.5703125" style="671" customWidth="1"/>
    <col min="11023" max="11023" width="7.85546875" style="671" customWidth="1"/>
    <col min="11024" max="11024" width="5.7109375" style="671" customWidth="1"/>
    <col min="11025" max="11025" width="7.85546875" style="671" customWidth="1"/>
    <col min="11026" max="11026" width="8.28515625" style="671" customWidth="1"/>
    <col min="11027" max="11027" width="9.140625" style="671" customWidth="1"/>
    <col min="11028" max="11028" width="9.85546875" style="671" customWidth="1"/>
    <col min="11029" max="11029" width="10.85546875" style="671" customWidth="1"/>
    <col min="11030" max="11030" width="12.85546875" style="671" customWidth="1"/>
    <col min="11031" max="11031" width="10.28515625" style="671" customWidth="1"/>
    <col min="11032" max="11032" width="27.7109375" style="671" customWidth="1"/>
    <col min="11033" max="11261" width="11.42578125" style="671"/>
    <col min="11262" max="11262" width="4" style="671" customWidth="1"/>
    <col min="11263" max="11263" width="8.5703125" style="671" customWidth="1"/>
    <col min="11264" max="11264" width="11.5703125" style="671" customWidth="1"/>
    <col min="11265" max="11265" width="28.5703125" style="671" customWidth="1"/>
    <col min="11266" max="11266" width="22.28515625" style="671" customWidth="1"/>
    <col min="11267" max="11267" width="11.42578125" style="671" customWidth="1"/>
    <col min="11268" max="11268" width="12" style="671" customWidth="1"/>
    <col min="11269" max="11269" width="16.5703125" style="671" customWidth="1"/>
    <col min="11270" max="11270" width="11.5703125" style="671" customWidth="1"/>
    <col min="11271" max="11271" width="8" style="671" customWidth="1"/>
    <col min="11272" max="11272" width="9.5703125" style="671" customWidth="1"/>
    <col min="11273" max="11273" width="8.5703125" style="671" customWidth="1"/>
    <col min="11274" max="11274" width="9.85546875" style="671" customWidth="1"/>
    <col min="11275" max="11275" width="7.85546875" style="671" customWidth="1"/>
    <col min="11276" max="11276" width="8" style="671" customWidth="1"/>
    <col min="11277" max="11277" width="7.7109375" style="671" customWidth="1"/>
    <col min="11278" max="11278" width="12.5703125" style="671" customWidth="1"/>
    <col min="11279" max="11279" width="7.85546875" style="671" customWidth="1"/>
    <col min="11280" max="11280" width="5.7109375" style="671" customWidth="1"/>
    <col min="11281" max="11281" width="7.85546875" style="671" customWidth="1"/>
    <col min="11282" max="11282" width="8.28515625" style="671" customWidth="1"/>
    <col min="11283" max="11283" width="9.140625" style="671" customWidth="1"/>
    <col min="11284" max="11284" width="9.85546875" style="671" customWidth="1"/>
    <col min="11285" max="11285" width="10.85546875" style="671" customWidth="1"/>
    <col min="11286" max="11286" width="12.85546875" style="671" customWidth="1"/>
    <col min="11287" max="11287" width="10.28515625" style="671" customWidth="1"/>
    <col min="11288" max="11288" width="27.7109375" style="671" customWidth="1"/>
    <col min="11289" max="11517" width="11.42578125" style="671"/>
    <col min="11518" max="11518" width="4" style="671" customWidth="1"/>
    <col min="11519" max="11519" width="8.5703125" style="671" customWidth="1"/>
    <col min="11520" max="11520" width="11.5703125" style="671" customWidth="1"/>
    <col min="11521" max="11521" width="28.5703125" style="671" customWidth="1"/>
    <col min="11522" max="11522" width="22.28515625" style="671" customWidth="1"/>
    <col min="11523" max="11523" width="11.42578125" style="671" customWidth="1"/>
    <col min="11524" max="11524" width="12" style="671" customWidth="1"/>
    <col min="11525" max="11525" width="16.5703125" style="671" customWidth="1"/>
    <col min="11526" max="11526" width="11.5703125" style="671" customWidth="1"/>
    <col min="11527" max="11527" width="8" style="671" customWidth="1"/>
    <col min="11528" max="11528" width="9.5703125" style="671" customWidth="1"/>
    <col min="11529" max="11529" width="8.5703125" style="671" customWidth="1"/>
    <col min="11530" max="11530" width="9.85546875" style="671" customWidth="1"/>
    <col min="11531" max="11531" width="7.85546875" style="671" customWidth="1"/>
    <col min="11532" max="11532" width="8" style="671" customWidth="1"/>
    <col min="11533" max="11533" width="7.7109375" style="671" customWidth="1"/>
    <col min="11534" max="11534" width="12.5703125" style="671" customWidth="1"/>
    <col min="11535" max="11535" width="7.85546875" style="671" customWidth="1"/>
    <col min="11536" max="11536" width="5.7109375" style="671" customWidth="1"/>
    <col min="11537" max="11537" width="7.85546875" style="671" customWidth="1"/>
    <col min="11538" max="11538" width="8.28515625" style="671" customWidth="1"/>
    <col min="11539" max="11539" width="9.140625" style="671" customWidth="1"/>
    <col min="11540" max="11540" width="9.85546875" style="671" customWidth="1"/>
    <col min="11541" max="11541" width="10.85546875" style="671" customWidth="1"/>
    <col min="11542" max="11542" width="12.85546875" style="671" customWidth="1"/>
    <col min="11543" max="11543" width="10.28515625" style="671" customWidth="1"/>
    <col min="11544" max="11544" width="27.7109375" style="671" customWidth="1"/>
    <col min="11545" max="11773" width="11.42578125" style="671"/>
    <col min="11774" max="11774" width="4" style="671" customWidth="1"/>
    <col min="11775" max="11775" width="8.5703125" style="671" customWidth="1"/>
    <col min="11776" max="11776" width="11.5703125" style="671" customWidth="1"/>
    <col min="11777" max="11777" width="28.5703125" style="671" customWidth="1"/>
    <col min="11778" max="11778" width="22.28515625" style="671" customWidth="1"/>
    <col min="11779" max="11779" width="11.42578125" style="671" customWidth="1"/>
    <col min="11780" max="11780" width="12" style="671" customWidth="1"/>
    <col min="11781" max="11781" width="16.5703125" style="671" customWidth="1"/>
    <col min="11782" max="11782" width="11.5703125" style="671" customWidth="1"/>
    <col min="11783" max="11783" width="8" style="671" customWidth="1"/>
    <col min="11784" max="11784" width="9.5703125" style="671" customWidth="1"/>
    <col min="11785" max="11785" width="8.5703125" style="671" customWidth="1"/>
    <col min="11786" max="11786" width="9.85546875" style="671" customWidth="1"/>
    <col min="11787" max="11787" width="7.85546875" style="671" customWidth="1"/>
    <col min="11788" max="11788" width="8" style="671" customWidth="1"/>
    <col min="11789" max="11789" width="7.7109375" style="671" customWidth="1"/>
    <col min="11790" max="11790" width="12.5703125" style="671" customWidth="1"/>
    <col min="11791" max="11791" width="7.85546875" style="671" customWidth="1"/>
    <col min="11792" max="11792" width="5.7109375" style="671" customWidth="1"/>
    <col min="11793" max="11793" width="7.85546875" style="671" customWidth="1"/>
    <col min="11794" max="11794" width="8.28515625" style="671" customWidth="1"/>
    <col min="11795" max="11795" width="9.140625" style="671" customWidth="1"/>
    <col min="11796" max="11796" width="9.85546875" style="671" customWidth="1"/>
    <col min="11797" max="11797" width="10.85546875" style="671" customWidth="1"/>
    <col min="11798" max="11798" width="12.85546875" style="671" customWidth="1"/>
    <col min="11799" max="11799" width="10.28515625" style="671" customWidth="1"/>
    <col min="11800" max="11800" width="27.7109375" style="671" customWidth="1"/>
    <col min="11801" max="12029" width="11.42578125" style="671"/>
    <col min="12030" max="12030" width="4" style="671" customWidth="1"/>
    <col min="12031" max="12031" width="8.5703125" style="671" customWidth="1"/>
    <col min="12032" max="12032" width="11.5703125" style="671" customWidth="1"/>
    <col min="12033" max="12033" width="28.5703125" style="671" customWidth="1"/>
    <col min="12034" max="12034" width="22.28515625" style="671" customWidth="1"/>
    <col min="12035" max="12035" width="11.42578125" style="671" customWidth="1"/>
    <col min="12036" max="12036" width="12" style="671" customWidth="1"/>
    <col min="12037" max="12037" width="16.5703125" style="671" customWidth="1"/>
    <col min="12038" max="12038" width="11.5703125" style="671" customWidth="1"/>
    <col min="12039" max="12039" width="8" style="671" customWidth="1"/>
    <col min="12040" max="12040" width="9.5703125" style="671" customWidth="1"/>
    <col min="12041" max="12041" width="8.5703125" style="671" customWidth="1"/>
    <col min="12042" max="12042" width="9.85546875" style="671" customWidth="1"/>
    <col min="12043" max="12043" width="7.85546875" style="671" customWidth="1"/>
    <col min="12044" max="12044" width="8" style="671" customWidth="1"/>
    <col min="12045" max="12045" width="7.7109375" style="671" customWidth="1"/>
    <col min="12046" max="12046" width="12.5703125" style="671" customWidth="1"/>
    <col min="12047" max="12047" width="7.85546875" style="671" customWidth="1"/>
    <col min="12048" max="12048" width="5.7109375" style="671" customWidth="1"/>
    <col min="12049" max="12049" width="7.85546875" style="671" customWidth="1"/>
    <col min="12050" max="12050" width="8.28515625" style="671" customWidth="1"/>
    <col min="12051" max="12051" width="9.140625" style="671" customWidth="1"/>
    <col min="12052" max="12052" width="9.85546875" style="671" customWidth="1"/>
    <col min="12053" max="12053" width="10.85546875" style="671" customWidth="1"/>
    <col min="12054" max="12054" width="12.85546875" style="671" customWidth="1"/>
    <col min="12055" max="12055" width="10.28515625" style="671" customWidth="1"/>
    <col min="12056" max="12056" width="27.7109375" style="671" customWidth="1"/>
    <col min="12057" max="12285" width="11.42578125" style="671"/>
    <col min="12286" max="12286" width="4" style="671" customWidth="1"/>
    <col min="12287" max="12287" width="8.5703125" style="671" customWidth="1"/>
    <col min="12288" max="12288" width="11.5703125" style="671" customWidth="1"/>
    <col min="12289" max="12289" width="28.5703125" style="671" customWidth="1"/>
    <col min="12290" max="12290" width="22.28515625" style="671" customWidth="1"/>
    <col min="12291" max="12291" width="11.42578125" style="671" customWidth="1"/>
    <col min="12292" max="12292" width="12" style="671" customWidth="1"/>
    <col min="12293" max="12293" width="16.5703125" style="671" customWidth="1"/>
    <col min="12294" max="12294" width="11.5703125" style="671" customWidth="1"/>
    <col min="12295" max="12295" width="8" style="671" customWidth="1"/>
    <col min="12296" max="12296" width="9.5703125" style="671" customWidth="1"/>
    <col min="12297" max="12297" width="8.5703125" style="671" customWidth="1"/>
    <col min="12298" max="12298" width="9.85546875" style="671" customWidth="1"/>
    <col min="12299" max="12299" width="7.85546875" style="671" customWidth="1"/>
    <col min="12300" max="12300" width="8" style="671" customWidth="1"/>
    <col min="12301" max="12301" width="7.7109375" style="671" customWidth="1"/>
    <col min="12302" max="12302" width="12.5703125" style="671" customWidth="1"/>
    <col min="12303" max="12303" width="7.85546875" style="671" customWidth="1"/>
    <col min="12304" max="12304" width="5.7109375" style="671" customWidth="1"/>
    <col min="12305" max="12305" width="7.85546875" style="671" customWidth="1"/>
    <col min="12306" max="12306" width="8.28515625" style="671" customWidth="1"/>
    <col min="12307" max="12307" width="9.140625" style="671" customWidth="1"/>
    <col min="12308" max="12308" width="9.85546875" style="671" customWidth="1"/>
    <col min="12309" max="12309" width="10.85546875" style="671" customWidth="1"/>
    <col min="12310" max="12310" width="12.85546875" style="671" customWidth="1"/>
    <col min="12311" max="12311" width="10.28515625" style="671" customWidth="1"/>
    <col min="12312" max="12312" width="27.7109375" style="671" customWidth="1"/>
    <col min="12313" max="12541" width="11.42578125" style="671"/>
    <col min="12542" max="12542" width="4" style="671" customWidth="1"/>
    <col min="12543" max="12543" width="8.5703125" style="671" customWidth="1"/>
    <col min="12544" max="12544" width="11.5703125" style="671" customWidth="1"/>
    <col min="12545" max="12545" width="28.5703125" style="671" customWidth="1"/>
    <col min="12546" max="12546" width="22.28515625" style="671" customWidth="1"/>
    <col min="12547" max="12547" width="11.42578125" style="671" customWidth="1"/>
    <col min="12548" max="12548" width="12" style="671" customWidth="1"/>
    <col min="12549" max="12549" width="16.5703125" style="671" customWidth="1"/>
    <col min="12550" max="12550" width="11.5703125" style="671" customWidth="1"/>
    <col min="12551" max="12551" width="8" style="671" customWidth="1"/>
    <col min="12552" max="12552" width="9.5703125" style="671" customWidth="1"/>
    <col min="12553" max="12553" width="8.5703125" style="671" customWidth="1"/>
    <col min="12554" max="12554" width="9.85546875" style="671" customWidth="1"/>
    <col min="12555" max="12555" width="7.85546875" style="671" customWidth="1"/>
    <col min="12556" max="12556" width="8" style="671" customWidth="1"/>
    <col min="12557" max="12557" width="7.7109375" style="671" customWidth="1"/>
    <col min="12558" max="12558" width="12.5703125" style="671" customWidth="1"/>
    <col min="12559" max="12559" width="7.85546875" style="671" customWidth="1"/>
    <col min="12560" max="12560" width="5.7109375" style="671" customWidth="1"/>
    <col min="12561" max="12561" width="7.85546875" style="671" customWidth="1"/>
    <col min="12562" max="12562" width="8.28515625" style="671" customWidth="1"/>
    <col min="12563" max="12563" width="9.140625" style="671" customWidth="1"/>
    <col min="12564" max="12564" width="9.85546875" style="671" customWidth="1"/>
    <col min="12565" max="12565" width="10.85546875" style="671" customWidth="1"/>
    <col min="12566" max="12566" width="12.85546875" style="671" customWidth="1"/>
    <col min="12567" max="12567" width="10.28515625" style="671" customWidth="1"/>
    <col min="12568" max="12568" width="27.7109375" style="671" customWidth="1"/>
    <col min="12569" max="12797" width="11.42578125" style="671"/>
    <col min="12798" max="12798" width="4" style="671" customWidth="1"/>
    <col min="12799" max="12799" width="8.5703125" style="671" customWidth="1"/>
    <col min="12800" max="12800" width="11.5703125" style="671" customWidth="1"/>
    <col min="12801" max="12801" width="28.5703125" style="671" customWidth="1"/>
    <col min="12802" max="12802" width="22.28515625" style="671" customWidth="1"/>
    <col min="12803" max="12803" width="11.42578125" style="671" customWidth="1"/>
    <col min="12804" max="12804" width="12" style="671" customWidth="1"/>
    <col min="12805" max="12805" width="16.5703125" style="671" customWidth="1"/>
    <col min="12806" max="12806" width="11.5703125" style="671" customWidth="1"/>
    <col min="12807" max="12807" width="8" style="671" customWidth="1"/>
    <col min="12808" max="12808" width="9.5703125" style="671" customWidth="1"/>
    <col min="12809" max="12809" width="8.5703125" style="671" customWidth="1"/>
    <col min="12810" max="12810" width="9.85546875" style="671" customWidth="1"/>
    <col min="12811" max="12811" width="7.85546875" style="671" customWidth="1"/>
    <col min="12812" max="12812" width="8" style="671" customWidth="1"/>
    <col min="12813" max="12813" width="7.7109375" style="671" customWidth="1"/>
    <col min="12814" max="12814" width="12.5703125" style="671" customWidth="1"/>
    <col min="12815" max="12815" width="7.85546875" style="671" customWidth="1"/>
    <col min="12816" max="12816" width="5.7109375" style="671" customWidth="1"/>
    <col min="12817" max="12817" width="7.85546875" style="671" customWidth="1"/>
    <col min="12818" max="12818" width="8.28515625" style="671" customWidth="1"/>
    <col min="12819" max="12819" width="9.140625" style="671" customWidth="1"/>
    <col min="12820" max="12820" width="9.85546875" style="671" customWidth="1"/>
    <col min="12821" max="12821" width="10.85546875" style="671" customWidth="1"/>
    <col min="12822" max="12822" width="12.85546875" style="671" customWidth="1"/>
    <col min="12823" max="12823" width="10.28515625" style="671" customWidth="1"/>
    <col min="12824" max="12824" width="27.7109375" style="671" customWidth="1"/>
    <col min="12825" max="13053" width="11.42578125" style="671"/>
    <col min="13054" max="13054" width="4" style="671" customWidth="1"/>
    <col min="13055" max="13055" width="8.5703125" style="671" customWidth="1"/>
    <col min="13056" max="13056" width="11.5703125" style="671" customWidth="1"/>
    <col min="13057" max="13057" width="28.5703125" style="671" customWidth="1"/>
    <col min="13058" max="13058" width="22.28515625" style="671" customWidth="1"/>
    <col min="13059" max="13059" width="11.42578125" style="671" customWidth="1"/>
    <col min="13060" max="13060" width="12" style="671" customWidth="1"/>
    <col min="13061" max="13061" width="16.5703125" style="671" customWidth="1"/>
    <col min="13062" max="13062" width="11.5703125" style="671" customWidth="1"/>
    <col min="13063" max="13063" width="8" style="671" customWidth="1"/>
    <col min="13064" max="13064" width="9.5703125" style="671" customWidth="1"/>
    <col min="13065" max="13065" width="8.5703125" style="671" customWidth="1"/>
    <col min="13066" max="13066" width="9.85546875" style="671" customWidth="1"/>
    <col min="13067" max="13067" width="7.85546875" style="671" customWidth="1"/>
    <col min="13068" max="13068" width="8" style="671" customWidth="1"/>
    <col min="13069" max="13069" width="7.7109375" style="671" customWidth="1"/>
    <col min="13070" max="13070" width="12.5703125" style="671" customWidth="1"/>
    <col min="13071" max="13071" width="7.85546875" style="671" customWidth="1"/>
    <col min="13072" max="13072" width="5.7109375" style="671" customWidth="1"/>
    <col min="13073" max="13073" width="7.85546875" style="671" customWidth="1"/>
    <col min="13074" max="13074" width="8.28515625" style="671" customWidth="1"/>
    <col min="13075" max="13075" width="9.140625" style="671" customWidth="1"/>
    <col min="13076" max="13076" width="9.85546875" style="671" customWidth="1"/>
    <col min="13077" max="13077" width="10.85546875" style="671" customWidth="1"/>
    <col min="13078" max="13078" width="12.85546875" style="671" customWidth="1"/>
    <col min="13079" max="13079" width="10.28515625" style="671" customWidth="1"/>
    <col min="13080" max="13080" width="27.7109375" style="671" customWidth="1"/>
    <col min="13081" max="13309" width="11.42578125" style="671"/>
    <col min="13310" max="13310" width="4" style="671" customWidth="1"/>
    <col min="13311" max="13311" width="8.5703125" style="671" customWidth="1"/>
    <col min="13312" max="13312" width="11.5703125" style="671" customWidth="1"/>
    <col min="13313" max="13313" width="28.5703125" style="671" customWidth="1"/>
    <col min="13314" max="13314" width="22.28515625" style="671" customWidth="1"/>
    <col min="13315" max="13315" width="11.42578125" style="671" customWidth="1"/>
    <col min="13316" max="13316" width="12" style="671" customWidth="1"/>
    <col min="13317" max="13317" width="16.5703125" style="671" customWidth="1"/>
    <col min="13318" max="13318" width="11.5703125" style="671" customWidth="1"/>
    <col min="13319" max="13319" width="8" style="671" customWidth="1"/>
    <col min="13320" max="13320" width="9.5703125" style="671" customWidth="1"/>
    <col min="13321" max="13321" width="8.5703125" style="671" customWidth="1"/>
    <col min="13322" max="13322" width="9.85546875" style="671" customWidth="1"/>
    <col min="13323" max="13323" width="7.85546875" style="671" customWidth="1"/>
    <col min="13324" max="13324" width="8" style="671" customWidth="1"/>
    <col min="13325" max="13325" width="7.7109375" style="671" customWidth="1"/>
    <col min="13326" max="13326" width="12.5703125" style="671" customWidth="1"/>
    <col min="13327" max="13327" width="7.85546875" style="671" customWidth="1"/>
    <col min="13328" max="13328" width="5.7109375" style="671" customWidth="1"/>
    <col min="13329" max="13329" width="7.85546875" style="671" customWidth="1"/>
    <col min="13330" max="13330" width="8.28515625" style="671" customWidth="1"/>
    <col min="13331" max="13331" width="9.140625" style="671" customWidth="1"/>
    <col min="13332" max="13332" width="9.85546875" style="671" customWidth="1"/>
    <col min="13333" max="13333" width="10.85546875" style="671" customWidth="1"/>
    <col min="13334" max="13334" width="12.85546875" style="671" customWidth="1"/>
    <col min="13335" max="13335" width="10.28515625" style="671" customWidth="1"/>
    <col min="13336" max="13336" width="27.7109375" style="671" customWidth="1"/>
    <col min="13337" max="13565" width="11.42578125" style="671"/>
    <col min="13566" max="13566" width="4" style="671" customWidth="1"/>
    <col min="13567" max="13567" width="8.5703125" style="671" customWidth="1"/>
    <col min="13568" max="13568" width="11.5703125" style="671" customWidth="1"/>
    <col min="13569" max="13569" width="28.5703125" style="671" customWidth="1"/>
    <col min="13570" max="13570" width="22.28515625" style="671" customWidth="1"/>
    <col min="13571" max="13571" width="11.42578125" style="671" customWidth="1"/>
    <col min="13572" max="13572" width="12" style="671" customWidth="1"/>
    <col min="13573" max="13573" width="16.5703125" style="671" customWidth="1"/>
    <col min="13574" max="13574" width="11.5703125" style="671" customWidth="1"/>
    <col min="13575" max="13575" width="8" style="671" customWidth="1"/>
    <col min="13576" max="13576" width="9.5703125" style="671" customWidth="1"/>
    <col min="13577" max="13577" width="8.5703125" style="671" customWidth="1"/>
    <col min="13578" max="13578" width="9.85546875" style="671" customWidth="1"/>
    <col min="13579" max="13579" width="7.85546875" style="671" customWidth="1"/>
    <col min="13580" max="13580" width="8" style="671" customWidth="1"/>
    <col min="13581" max="13581" width="7.7109375" style="671" customWidth="1"/>
    <col min="13582" max="13582" width="12.5703125" style="671" customWidth="1"/>
    <col min="13583" max="13583" width="7.85546875" style="671" customWidth="1"/>
    <col min="13584" max="13584" width="5.7109375" style="671" customWidth="1"/>
    <col min="13585" max="13585" width="7.85546875" style="671" customWidth="1"/>
    <col min="13586" max="13586" width="8.28515625" style="671" customWidth="1"/>
    <col min="13587" max="13587" width="9.140625" style="671" customWidth="1"/>
    <col min="13588" max="13588" width="9.85546875" style="671" customWidth="1"/>
    <col min="13589" max="13589" width="10.85546875" style="671" customWidth="1"/>
    <col min="13590" max="13590" width="12.85546875" style="671" customWidth="1"/>
    <col min="13591" max="13591" width="10.28515625" style="671" customWidth="1"/>
    <col min="13592" max="13592" width="27.7109375" style="671" customWidth="1"/>
    <col min="13593" max="13821" width="11.42578125" style="671"/>
    <col min="13822" max="13822" width="4" style="671" customWidth="1"/>
    <col min="13823" max="13823" width="8.5703125" style="671" customWidth="1"/>
    <col min="13824" max="13824" width="11.5703125" style="671" customWidth="1"/>
    <col min="13825" max="13825" width="28.5703125" style="671" customWidth="1"/>
    <col min="13826" max="13826" width="22.28515625" style="671" customWidth="1"/>
    <col min="13827" max="13827" width="11.42578125" style="671" customWidth="1"/>
    <col min="13828" max="13828" width="12" style="671" customWidth="1"/>
    <col min="13829" max="13829" width="16.5703125" style="671" customWidth="1"/>
    <col min="13830" max="13830" width="11.5703125" style="671" customWidth="1"/>
    <col min="13831" max="13831" width="8" style="671" customWidth="1"/>
    <col min="13832" max="13832" width="9.5703125" style="671" customWidth="1"/>
    <col min="13833" max="13833" width="8.5703125" style="671" customWidth="1"/>
    <col min="13834" max="13834" width="9.85546875" style="671" customWidth="1"/>
    <col min="13835" max="13835" width="7.85546875" style="671" customWidth="1"/>
    <col min="13836" max="13836" width="8" style="671" customWidth="1"/>
    <col min="13837" max="13837" width="7.7109375" style="671" customWidth="1"/>
    <col min="13838" max="13838" width="12.5703125" style="671" customWidth="1"/>
    <col min="13839" max="13839" width="7.85546875" style="671" customWidth="1"/>
    <col min="13840" max="13840" width="5.7109375" style="671" customWidth="1"/>
    <col min="13841" max="13841" width="7.85546875" style="671" customWidth="1"/>
    <col min="13842" max="13842" width="8.28515625" style="671" customWidth="1"/>
    <col min="13843" max="13843" width="9.140625" style="671" customWidth="1"/>
    <col min="13844" max="13844" width="9.85546875" style="671" customWidth="1"/>
    <col min="13845" max="13845" width="10.85546875" style="671" customWidth="1"/>
    <col min="13846" max="13846" width="12.85546875" style="671" customWidth="1"/>
    <col min="13847" max="13847" width="10.28515625" style="671" customWidth="1"/>
    <col min="13848" max="13848" width="27.7109375" style="671" customWidth="1"/>
    <col min="13849" max="14077" width="11.42578125" style="671"/>
    <col min="14078" max="14078" width="4" style="671" customWidth="1"/>
    <col min="14079" max="14079" width="8.5703125" style="671" customWidth="1"/>
    <col min="14080" max="14080" width="11.5703125" style="671" customWidth="1"/>
    <col min="14081" max="14081" width="28.5703125" style="671" customWidth="1"/>
    <col min="14082" max="14082" width="22.28515625" style="671" customWidth="1"/>
    <col min="14083" max="14083" width="11.42578125" style="671" customWidth="1"/>
    <col min="14084" max="14084" width="12" style="671" customWidth="1"/>
    <col min="14085" max="14085" width="16.5703125" style="671" customWidth="1"/>
    <col min="14086" max="14086" width="11.5703125" style="671" customWidth="1"/>
    <col min="14087" max="14087" width="8" style="671" customWidth="1"/>
    <col min="14088" max="14088" width="9.5703125" style="671" customWidth="1"/>
    <col min="14089" max="14089" width="8.5703125" style="671" customWidth="1"/>
    <col min="14090" max="14090" width="9.85546875" style="671" customWidth="1"/>
    <col min="14091" max="14091" width="7.85546875" style="671" customWidth="1"/>
    <col min="14092" max="14092" width="8" style="671" customWidth="1"/>
    <col min="14093" max="14093" width="7.7109375" style="671" customWidth="1"/>
    <col min="14094" max="14094" width="12.5703125" style="671" customWidth="1"/>
    <col min="14095" max="14095" width="7.85546875" style="671" customWidth="1"/>
    <col min="14096" max="14096" width="5.7109375" style="671" customWidth="1"/>
    <col min="14097" max="14097" width="7.85546875" style="671" customWidth="1"/>
    <col min="14098" max="14098" width="8.28515625" style="671" customWidth="1"/>
    <col min="14099" max="14099" width="9.140625" style="671" customWidth="1"/>
    <col min="14100" max="14100" width="9.85546875" style="671" customWidth="1"/>
    <col min="14101" max="14101" width="10.85546875" style="671" customWidth="1"/>
    <col min="14102" max="14102" width="12.85546875" style="671" customWidth="1"/>
    <col min="14103" max="14103" width="10.28515625" style="671" customWidth="1"/>
    <col min="14104" max="14104" width="27.7109375" style="671" customWidth="1"/>
    <col min="14105" max="14333" width="11.42578125" style="671"/>
    <col min="14334" max="14334" width="4" style="671" customWidth="1"/>
    <col min="14335" max="14335" width="8.5703125" style="671" customWidth="1"/>
    <col min="14336" max="14336" width="11.5703125" style="671" customWidth="1"/>
    <col min="14337" max="14337" width="28.5703125" style="671" customWidth="1"/>
    <col min="14338" max="14338" width="22.28515625" style="671" customWidth="1"/>
    <col min="14339" max="14339" width="11.42578125" style="671" customWidth="1"/>
    <col min="14340" max="14340" width="12" style="671" customWidth="1"/>
    <col min="14341" max="14341" width="16.5703125" style="671" customWidth="1"/>
    <col min="14342" max="14342" width="11.5703125" style="671" customWidth="1"/>
    <col min="14343" max="14343" width="8" style="671" customWidth="1"/>
    <col min="14344" max="14344" width="9.5703125" style="671" customWidth="1"/>
    <col min="14345" max="14345" width="8.5703125" style="671" customWidth="1"/>
    <col min="14346" max="14346" width="9.85546875" style="671" customWidth="1"/>
    <col min="14347" max="14347" width="7.85546875" style="671" customWidth="1"/>
    <col min="14348" max="14348" width="8" style="671" customWidth="1"/>
    <col min="14349" max="14349" width="7.7109375" style="671" customWidth="1"/>
    <col min="14350" max="14350" width="12.5703125" style="671" customWidth="1"/>
    <col min="14351" max="14351" width="7.85546875" style="671" customWidth="1"/>
    <col min="14352" max="14352" width="5.7109375" style="671" customWidth="1"/>
    <col min="14353" max="14353" width="7.85546875" style="671" customWidth="1"/>
    <col min="14354" max="14354" width="8.28515625" style="671" customWidth="1"/>
    <col min="14355" max="14355" width="9.140625" style="671" customWidth="1"/>
    <col min="14356" max="14356" width="9.85546875" style="671" customWidth="1"/>
    <col min="14357" max="14357" width="10.85546875" style="671" customWidth="1"/>
    <col min="14358" max="14358" width="12.85546875" style="671" customWidth="1"/>
    <col min="14359" max="14359" width="10.28515625" style="671" customWidth="1"/>
    <col min="14360" max="14360" width="27.7109375" style="671" customWidth="1"/>
    <col min="14361" max="14589" width="11.42578125" style="671"/>
    <col min="14590" max="14590" width="4" style="671" customWidth="1"/>
    <col min="14591" max="14591" width="8.5703125" style="671" customWidth="1"/>
    <col min="14592" max="14592" width="11.5703125" style="671" customWidth="1"/>
    <col min="14593" max="14593" width="28.5703125" style="671" customWidth="1"/>
    <col min="14594" max="14594" width="22.28515625" style="671" customWidth="1"/>
    <col min="14595" max="14595" width="11.42578125" style="671" customWidth="1"/>
    <col min="14596" max="14596" width="12" style="671" customWidth="1"/>
    <col min="14597" max="14597" width="16.5703125" style="671" customWidth="1"/>
    <col min="14598" max="14598" width="11.5703125" style="671" customWidth="1"/>
    <col min="14599" max="14599" width="8" style="671" customWidth="1"/>
    <col min="14600" max="14600" width="9.5703125" style="671" customWidth="1"/>
    <col min="14601" max="14601" width="8.5703125" style="671" customWidth="1"/>
    <col min="14602" max="14602" width="9.85546875" style="671" customWidth="1"/>
    <col min="14603" max="14603" width="7.85546875" style="671" customWidth="1"/>
    <col min="14604" max="14604" width="8" style="671" customWidth="1"/>
    <col min="14605" max="14605" width="7.7109375" style="671" customWidth="1"/>
    <col min="14606" max="14606" width="12.5703125" style="671" customWidth="1"/>
    <col min="14607" max="14607" width="7.85546875" style="671" customWidth="1"/>
    <col min="14608" max="14608" width="5.7109375" style="671" customWidth="1"/>
    <col min="14609" max="14609" width="7.85546875" style="671" customWidth="1"/>
    <col min="14610" max="14610" width="8.28515625" style="671" customWidth="1"/>
    <col min="14611" max="14611" width="9.140625" style="671" customWidth="1"/>
    <col min="14612" max="14612" width="9.85546875" style="671" customWidth="1"/>
    <col min="14613" max="14613" width="10.85546875" style="671" customWidth="1"/>
    <col min="14614" max="14614" width="12.85546875" style="671" customWidth="1"/>
    <col min="14615" max="14615" width="10.28515625" style="671" customWidth="1"/>
    <col min="14616" max="14616" width="27.7109375" style="671" customWidth="1"/>
    <col min="14617" max="14845" width="11.42578125" style="671"/>
    <col min="14846" max="14846" width="4" style="671" customWidth="1"/>
    <col min="14847" max="14847" width="8.5703125" style="671" customWidth="1"/>
    <col min="14848" max="14848" width="11.5703125" style="671" customWidth="1"/>
    <col min="14849" max="14849" width="28.5703125" style="671" customWidth="1"/>
    <col min="14850" max="14850" width="22.28515625" style="671" customWidth="1"/>
    <col min="14851" max="14851" width="11.42578125" style="671" customWidth="1"/>
    <col min="14852" max="14852" width="12" style="671" customWidth="1"/>
    <col min="14853" max="14853" width="16.5703125" style="671" customWidth="1"/>
    <col min="14854" max="14854" width="11.5703125" style="671" customWidth="1"/>
    <col min="14855" max="14855" width="8" style="671" customWidth="1"/>
    <col min="14856" max="14856" width="9.5703125" style="671" customWidth="1"/>
    <col min="14857" max="14857" width="8.5703125" style="671" customWidth="1"/>
    <col min="14858" max="14858" width="9.85546875" style="671" customWidth="1"/>
    <col min="14859" max="14859" width="7.85546875" style="671" customWidth="1"/>
    <col min="14860" max="14860" width="8" style="671" customWidth="1"/>
    <col min="14861" max="14861" width="7.7109375" style="671" customWidth="1"/>
    <col min="14862" max="14862" width="12.5703125" style="671" customWidth="1"/>
    <col min="14863" max="14863" width="7.85546875" style="671" customWidth="1"/>
    <col min="14864" max="14864" width="5.7109375" style="671" customWidth="1"/>
    <col min="14865" max="14865" width="7.85546875" style="671" customWidth="1"/>
    <col min="14866" max="14866" width="8.28515625" style="671" customWidth="1"/>
    <col min="14867" max="14867" width="9.140625" style="671" customWidth="1"/>
    <col min="14868" max="14868" width="9.85546875" style="671" customWidth="1"/>
    <col min="14869" max="14869" width="10.85546875" style="671" customWidth="1"/>
    <col min="14870" max="14870" width="12.85546875" style="671" customWidth="1"/>
    <col min="14871" max="14871" width="10.28515625" style="671" customWidth="1"/>
    <col min="14872" max="14872" width="27.7109375" style="671" customWidth="1"/>
    <col min="14873" max="15101" width="11.42578125" style="671"/>
    <col min="15102" max="15102" width="4" style="671" customWidth="1"/>
    <col min="15103" max="15103" width="8.5703125" style="671" customWidth="1"/>
    <col min="15104" max="15104" width="11.5703125" style="671" customWidth="1"/>
    <col min="15105" max="15105" width="28.5703125" style="671" customWidth="1"/>
    <col min="15106" max="15106" width="22.28515625" style="671" customWidth="1"/>
    <col min="15107" max="15107" width="11.42578125" style="671" customWidth="1"/>
    <col min="15108" max="15108" width="12" style="671" customWidth="1"/>
    <col min="15109" max="15109" width="16.5703125" style="671" customWidth="1"/>
    <col min="15110" max="15110" width="11.5703125" style="671" customWidth="1"/>
    <col min="15111" max="15111" width="8" style="671" customWidth="1"/>
    <col min="15112" max="15112" width="9.5703125" style="671" customWidth="1"/>
    <col min="15113" max="15113" width="8.5703125" style="671" customWidth="1"/>
    <col min="15114" max="15114" width="9.85546875" style="671" customWidth="1"/>
    <col min="15115" max="15115" width="7.85546875" style="671" customWidth="1"/>
    <col min="15116" max="15116" width="8" style="671" customWidth="1"/>
    <col min="15117" max="15117" width="7.7109375" style="671" customWidth="1"/>
    <col min="15118" max="15118" width="12.5703125" style="671" customWidth="1"/>
    <col min="15119" max="15119" width="7.85546875" style="671" customWidth="1"/>
    <col min="15120" max="15120" width="5.7109375" style="671" customWidth="1"/>
    <col min="15121" max="15121" width="7.85546875" style="671" customWidth="1"/>
    <col min="15122" max="15122" width="8.28515625" style="671" customWidth="1"/>
    <col min="15123" max="15123" width="9.140625" style="671" customWidth="1"/>
    <col min="15124" max="15124" width="9.85546875" style="671" customWidth="1"/>
    <col min="15125" max="15125" width="10.85546875" style="671" customWidth="1"/>
    <col min="15126" max="15126" width="12.85546875" style="671" customWidth="1"/>
    <col min="15127" max="15127" width="10.28515625" style="671" customWidth="1"/>
    <col min="15128" max="15128" width="27.7109375" style="671" customWidth="1"/>
    <col min="15129" max="15357" width="11.42578125" style="671"/>
    <col min="15358" max="15358" width="4" style="671" customWidth="1"/>
    <col min="15359" max="15359" width="8.5703125" style="671" customWidth="1"/>
    <col min="15360" max="15360" width="11.5703125" style="671" customWidth="1"/>
    <col min="15361" max="15361" width="28.5703125" style="671" customWidth="1"/>
    <col min="15362" max="15362" width="22.28515625" style="671" customWidth="1"/>
    <col min="15363" max="15363" width="11.42578125" style="671" customWidth="1"/>
    <col min="15364" max="15364" width="12" style="671" customWidth="1"/>
    <col min="15365" max="15365" width="16.5703125" style="671" customWidth="1"/>
    <col min="15366" max="15366" width="11.5703125" style="671" customWidth="1"/>
    <col min="15367" max="15367" width="8" style="671" customWidth="1"/>
    <col min="15368" max="15368" width="9.5703125" style="671" customWidth="1"/>
    <col min="15369" max="15369" width="8.5703125" style="671" customWidth="1"/>
    <col min="15370" max="15370" width="9.85546875" style="671" customWidth="1"/>
    <col min="15371" max="15371" width="7.85546875" style="671" customWidth="1"/>
    <col min="15372" max="15372" width="8" style="671" customWidth="1"/>
    <col min="15373" max="15373" width="7.7109375" style="671" customWidth="1"/>
    <col min="15374" max="15374" width="12.5703125" style="671" customWidth="1"/>
    <col min="15375" max="15375" width="7.85546875" style="671" customWidth="1"/>
    <col min="15376" max="15376" width="5.7109375" style="671" customWidth="1"/>
    <col min="15377" max="15377" width="7.85546875" style="671" customWidth="1"/>
    <col min="15378" max="15378" width="8.28515625" style="671" customWidth="1"/>
    <col min="15379" max="15379" width="9.140625" style="671" customWidth="1"/>
    <col min="15380" max="15380" width="9.85546875" style="671" customWidth="1"/>
    <col min="15381" max="15381" width="10.85546875" style="671" customWidth="1"/>
    <col min="15382" max="15382" width="12.85546875" style="671" customWidth="1"/>
    <col min="15383" max="15383" width="10.28515625" style="671" customWidth="1"/>
    <col min="15384" max="15384" width="27.7109375" style="671" customWidth="1"/>
    <col min="15385" max="15613" width="11.42578125" style="671"/>
    <col min="15614" max="15614" width="4" style="671" customWidth="1"/>
    <col min="15615" max="15615" width="8.5703125" style="671" customWidth="1"/>
    <col min="15616" max="15616" width="11.5703125" style="671" customWidth="1"/>
    <col min="15617" max="15617" width="28.5703125" style="671" customWidth="1"/>
    <col min="15618" max="15618" width="22.28515625" style="671" customWidth="1"/>
    <col min="15619" max="15619" width="11.42578125" style="671" customWidth="1"/>
    <col min="15620" max="15620" width="12" style="671" customWidth="1"/>
    <col min="15621" max="15621" width="16.5703125" style="671" customWidth="1"/>
    <col min="15622" max="15622" width="11.5703125" style="671" customWidth="1"/>
    <col min="15623" max="15623" width="8" style="671" customWidth="1"/>
    <col min="15624" max="15624" width="9.5703125" style="671" customWidth="1"/>
    <col min="15625" max="15625" width="8.5703125" style="671" customWidth="1"/>
    <col min="15626" max="15626" width="9.85546875" style="671" customWidth="1"/>
    <col min="15627" max="15627" width="7.85546875" style="671" customWidth="1"/>
    <col min="15628" max="15628" width="8" style="671" customWidth="1"/>
    <col min="15629" max="15629" width="7.7109375" style="671" customWidth="1"/>
    <col min="15630" max="15630" width="12.5703125" style="671" customWidth="1"/>
    <col min="15631" max="15631" width="7.85546875" style="671" customWidth="1"/>
    <col min="15632" max="15632" width="5.7109375" style="671" customWidth="1"/>
    <col min="15633" max="15633" width="7.85546875" style="671" customWidth="1"/>
    <col min="15634" max="15634" width="8.28515625" style="671" customWidth="1"/>
    <col min="15635" max="15635" width="9.140625" style="671" customWidth="1"/>
    <col min="15636" max="15636" width="9.85546875" style="671" customWidth="1"/>
    <col min="15637" max="15637" width="10.85546875" style="671" customWidth="1"/>
    <col min="15638" max="15638" width="12.85546875" style="671" customWidth="1"/>
    <col min="15639" max="15639" width="10.28515625" style="671" customWidth="1"/>
    <col min="15640" max="15640" width="27.7109375" style="671" customWidth="1"/>
    <col min="15641" max="15869" width="11.42578125" style="671"/>
    <col min="15870" max="15870" width="4" style="671" customWidth="1"/>
    <col min="15871" max="15871" width="8.5703125" style="671" customWidth="1"/>
    <col min="15872" max="15872" width="11.5703125" style="671" customWidth="1"/>
    <col min="15873" max="15873" width="28.5703125" style="671" customWidth="1"/>
    <col min="15874" max="15874" width="22.28515625" style="671" customWidth="1"/>
    <col min="15875" max="15875" width="11.42578125" style="671" customWidth="1"/>
    <col min="15876" max="15876" width="12" style="671" customWidth="1"/>
    <col min="15877" max="15877" width="16.5703125" style="671" customWidth="1"/>
    <col min="15878" max="15878" width="11.5703125" style="671" customWidth="1"/>
    <col min="15879" max="15879" width="8" style="671" customWidth="1"/>
    <col min="15880" max="15880" width="9.5703125" style="671" customWidth="1"/>
    <col min="15881" max="15881" width="8.5703125" style="671" customWidth="1"/>
    <col min="15882" max="15882" width="9.85546875" style="671" customWidth="1"/>
    <col min="15883" max="15883" width="7.85546875" style="671" customWidth="1"/>
    <col min="15884" max="15884" width="8" style="671" customWidth="1"/>
    <col min="15885" max="15885" width="7.7109375" style="671" customWidth="1"/>
    <col min="15886" max="15886" width="12.5703125" style="671" customWidth="1"/>
    <col min="15887" max="15887" width="7.85546875" style="671" customWidth="1"/>
    <col min="15888" max="15888" width="5.7109375" style="671" customWidth="1"/>
    <col min="15889" max="15889" width="7.85546875" style="671" customWidth="1"/>
    <col min="15890" max="15890" width="8.28515625" style="671" customWidth="1"/>
    <col min="15891" max="15891" width="9.140625" style="671" customWidth="1"/>
    <col min="15892" max="15892" width="9.85546875" style="671" customWidth="1"/>
    <col min="15893" max="15893" width="10.85546875" style="671" customWidth="1"/>
    <col min="15894" max="15894" width="12.85546875" style="671" customWidth="1"/>
    <col min="15895" max="15895" width="10.28515625" style="671" customWidth="1"/>
    <col min="15896" max="15896" width="27.7109375" style="671" customWidth="1"/>
    <col min="15897" max="16125" width="11.42578125" style="671"/>
    <col min="16126" max="16126" width="4" style="671" customWidth="1"/>
    <col min="16127" max="16127" width="8.5703125" style="671" customWidth="1"/>
    <col min="16128" max="16128" width="11.5703125" style="671" customWidth="1"/>
    <col min="16129" max="16129" width="28.5703125" style="671" customWidth="1"/>
    <col min="16130" max="16130" width="22.28515625" style="671" customWidth="1"/>
    <col min="16131" max="16131" width="11.42578125" style="671" customWidth="1"/>
    <col min="16132" max="16132" width="12" style="671" customWidth="1"/>
    <col min="16133" max="16133" width="16.5703125" style="671" customWidth="1"/>
    <col min="16134" max="16134" width="11.5703125" style="671" customWidth="1"/>
    <col min="16135" max="16135" width="8" style="671" customWidth="1"/>
    <col min="16136" max="16136" width="9.5703125" style="671" customWidth="1"/>
    <col min="16137" max="16137" width="8.5703125" style="671" customWidth="1"/>
    <col min="16138" max="16138" width="9.85546875" style="671" customWidth="1"/>
    <col min="16139" max="16139" width="7.85546875" style="671" customWidth="1"/>
    <col min="16140" max="16140" width="8" style="671" customWidth="1"/>
    <col min="16141" max="16141" width="7.7109375" style="671" customWidth="1"/>
    <col min="16142" max="16142" width="12.5703125" style="671" customWidth="1"/>
    <col min="16143" max="16143" width="7.85546875" style="671" customWidth="1"/>
    <col min="16144" max="16144" width="5.7109375" style="671" customWidth="1"/>
    <col min="16145" max="16145" width="7.85546875" style="671" customWidth="1"/>
    <col min="16146" max="16146" width="8.28515625" style="671" customWidth="1"/>
    <col min="16147" max="16147" width="9.140625" style="671" customWidth="1"/>
    <col min="16148" max="16148" width="9.85546875" style="671" customWidth="1"/>
    <col min="16149" max="16149" width="10.85546875" style="671" customWidth="1"/>
    <col min="16150" max="16150" width="12.85546875" style="671" customWidth="1"/>
    <col min="16151" max="16151" width="10.28515625" style="671" customWidth="1"/>
    <col min="16152" max="16152" width="27.7109375" style="671" customWidth="1"/>
    <col min="16153" max="16384" width="11.42578125" style="671"/>
  </cols>
  <sheetData>
    <row r="2" spans="2:28" ht="19.149999999999999" customHeight="1">
      <c r="B2" s="1977" t="s">
        <v>1648</v>
      </c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7"/>
      <c r="Y2" s="1977"/>
      <c r="Z2" s="1977"/>
      <c r="AA2" s="854"/>
      <c r="AB2" s="792"/>
    </row>
    <row r="3" spans="2:28" ht="21.6" customHeight="1">
      <c r="C3" s="1977" t="s">
        <v>1463</v>
      </c>
      <c r="D3" s="1977"/>
      <c r="E3" s="1977"/>
      <c r="F3" s="1977"/>
      <c r="G3" s="1977"/>
      <c r="H3" s="1977"/>
      <c r="I3" s="1977"/>
      <c r="J3" s="1977"/>
      <c r="K3" s="1977"/>
      <c r="L3" s="1977"/>
      <c r="M3" s="1977"/>
      <c r="N3" s="1977"/>
      <c r="O3" s="1977"/>
      <c r="P3" s="1977"/>
      <c r="Q3" s="1977"/>
      <c r="R3" s="1977"/>
      <c r="S3" s="1977"/>
      <c r="T3" s="1977"/>
      <c r="U3" s="1977"/>
      <c r="V3" s="1977"/>
      <c r="W3" s="1977"/>
      <c r="X3" s="1977"/>
      <c r="Y3" s="1977"/>
      <c r="Z3" s="1977"/>
      <c r="AA3" s="854"/>
    </row>
    <row r="4" spans="2:28" ht="20.25">
      <c r="C4" s="1978" t="s">
        <v>1373</v>
      </c>
      <c r="D4" s="1978"/>
      <c r="E4" s="1978"/>
      <c r="F4" s="1978"/>
      <c r="G4" s="1978"/>
      <c r="H4" s="1978"/>
      <c r="I4" s="1978"/>
      <c r="J4" s="1978"/>
      <c r="K4" s="1978"/>
      <c r="L4" s="1978"/>
      <c r="M4" s="1978"/>
      <c r="N4" s="1978"/>
      <c r="O4" s="1978"/>
      <c r="P4" s="1978"/>
      <c r="Q4" s="1978"/>
      <c r="R4" s="1978"/>
      <c r="S4" s="1978"/>
      <c r="T4" s="1978"/>
      <c r="U4" s="1978"/>
      <c r="V4" s="1978"/>
      <c r="W4" s="1978"/>
      <c r="X4" s="1978"/>
      <c r="Y4" s="1978"/>
      <c r="Z4" s="1978"/>
      <c r="AA4" s="853"/>
    </row>
    <row r="5" spans="2:28" ht="14.25">
      <c r="C5" s="851"/>
      <c r="D5" s="851"/>
      <c r="E5" s="852"/>
      <c r="F5" s="851"/>
      <c r="G5" s="851"/>
      <c r="H5" s="851"/>
      <c r="I5" s="1560"/>
      <c r="J5" s="851"/>
      <c r="K5" s="851"/>
      <c r="L5" s="851"/>
      <c r="M5" s="1560"/>
      <c r="N5" s="1560"/>
      <c r="O5" s="1560"/>
      <c r="P5" s="851"/>
      <c r="Q5" s="851"/>
      <c r="R5" s="851"/>
      <c r="S5" s="1560"/>
      <c r="T5" s="1560"/>
      <c r="U5" s="1560"/>
      <c r="V5" s="851"/>
      <c r="W5" s="851"/>
      <c r="X5" s="851"/>
      <c r="Y5" s="851"/>
      <c r="Z5" s="851"/>
      <c r="AA5" s="850"/>
    </row>
    <row r="8" spans="2:28" ht="15">
      <c r="F8" s="787"/>
      <c r="K8" s="786"/>
      <c r="M8" s="1574"/>
      <c r="N8" s="1574"/>
      <c r="O8" s="1574"/>
      <c r="P8" s="752"/>
      <c r="Q8" s="752"/>
      <c r="R8" s="752"/>
      <c r="S8" s="849"/>
      <c r="T8" s="1574"/>
      <c r="U8" s="768"/>
      <c r="V8" s="843"/>
      <c r="W8" s="752"/>
      <c r="X8" s="752"/>
      <c r="Y8" s="752"/>
      <c r="Z8" s="752"/>
    </row>
    <row r="9" spans="2:28" ht="15">
      <c r="F9" s="787"/>
      <c r="M9" s="1559"/>
      <c r="Q9" s="752"/>
      <c r="R9" s="752"/>
      <c r="S9" s="849"/>
      <c r="T9" s="1574"/>
      <c r="U9" s="768"/>
      <c r="V9" s="843"/>
      <c r="W9" s="752"/>
      <c r="X9" s="752"/>
      <c r="Y9" s="752"/>
      <c r="Z9" s="752"/>
    </row>
    <row r="10" spans="2:28" ht="15">
      <c r="F10" s="787"/>
      <c r="M10" s="840" t="s">
        <v>1441</v>
      </c>
      <c r="O10" s="1575"/>
      <c r="Q10" s="752"/>
      <c r="R10" s="752"/>
      <c r="S10" s="849"/>
      <c r="T10" s="1574"/>
      <c r="U10" s="768"/>
      <c r="V10" s="843"/>
      <c r="W10" s="752"/>
      <c r="X10" s="752"/>
      <c r="Y10" s="752"/>
      <c r="Z10" s="752"/>
    </row>
    <row r="11" spans="2:28">
      <c r="F11" s="787"/>
      <c r="M11" s="840" t="s">
        <v>1435</v>
      </c>
      <c r="O11" s="1508" t="s">
        <v>2873</v>
      </c>
      <c r="Q11" s="752"/>
      <c r="R11" s="752"/>
      <c r="S11" s="849"/>
      <c r="T11" s="1574"/>
      <c r="U11" s="754" t="s">
        <v>1439</v>
      </c>
      <c r="V11" s="1979" t="s">
        <v>2874</v>
      </c>
      <c r="W11" s="1979"/>
      <c r="X11" s="752"/>
      <c r="Y11" s="752"/>
      <c r="Z11" s="752"/>
    </row>
    <row r="12" spans="2:28" ht="15">
      <c r="D12" s="674"/>
      <c r="E12" s="848"/>
      <c r="F12" s="847" t="s">
        <v>1437</v>
      </c>
      <c r="G12" s="761" t="s">
        <v>2871</v>
      </c>
      <c r="H12" s="674"/>
      <c r="I12" s="1561"/>
      <c r="L12" s="777" t="s">
        <v>1436</v>
      </c>
      <c r="M12" s="840" t="s">
        <v>1440</v>
      </c>
      <c r="O12" s="1576"/>
      <c r="Q12" s="846"/>
      <c r="R12" s="838"/>
      <c r="S12" s="1964"/>
      <c r="T12" s="1964"/>
      <c r="U12" s="768"/>
      <c r="V12" s="843"/>
      <c r="W12" s="768"/>
      <c r="X12" s="768"/>
      <c r="Y12" s="768"/>
      <c r="Z12" s="835"/>
    </row>
    <row r="13" spans="2:28" ht="15">
      <c r="D13" s="773"/>
      <c r="E13" s="773"/>
      <c r="F13" s="845" t="s">
        <v>1434</v>
      </c>
      <c r="G13" s="771" t="s">
        <v>2872</v>
      </c>
      <c r="H13" s="768"/>
      <c r="I13" s="768"/>
      <c r="L13" s="763"/>
      <c r="M13" s="840" t="s">
        <v>1462</v>
      </c>
      <c r="O13" s="844"/>
      <c r="Q13" s="768"/>
      <c r="R13" s="838"/>
      <c r="S13" s="1964"/>
      <c r="T13" s="1964"/>
      <c r="U13" s="768"/>
      <c r="V13" s="843"/>
      <c r="W13" s="836"/>
      <c r="X13" s="836"/>
      <c r="Y13" s="836"/>
      <c r="Z13" s="835"/>
    </row>
    <row r="14" spans="2:28" ht="15">
      <c r="E14" s="773"/>
      <c r="F14" s="773"/>
      <c r="G14" s="773"/>
      <c r="H14" s="842"/>
      <c r="I14" s="842"/>
      <c r="L14" s="841"/>
      <c r="M14" s="840" t="s">
        <v>1431</v>
      </c>
      <c r="O14" s="782"/>
      <c r="Q14" s="839"/>
      <c r="R14" s="838"/>
      <c r="S14" s="1964"/>
      <c r="T14" s="1964"/>
      <c r="U14" s="768"/>
      <c r="V14" s="837"/>
      <c r="W14" s="836"/>
      <c r="X14" s="836"/>
      <c r="Y14" s="836"/>
      <c r="Z14" s="835"/>
    </row>
    <row r="15" spans="2:28" ht="15">
      <c r="C15" s="753"/>
      <c r="E15" s="668"/>
      <c r="F15" s="668"/>
      <c r="G15" s="668"/>
      <c r="H15" s="668"/>
      <c r="I15" s="668"/>
      <c r="L15" s="668"/>
      <c r="M15" s="668"/>
      <c r="P15" s="668"/>
      <c r="Q15" s="834"/>
      <c r="R15" s="833"/>
      <c r="S15" s="1965"/>
      <c r="T15" s="1965"/>
      <c r="U15" s="768"/>
      <c r="V15" s="832"/>
      <c r="W15" s="768"/>
      <c r="X15" s="768"/>
      <c r="Y15" s="768"/>
      <c r="Z15" s="831"/>
    </row>
    <row r="16" spans="2:28" ht="24.75" customHeight="1" thickBot="1">
      <c r="C16" s="753"/>
      <c r="D16" s="753"/>
      <c r="E16" s="830"/>
      <c r="F16" s="830"/>
      <c r="G16" s="753"/>
      <c r="H16" s="753"/>
      <c r="I16" s="1562"/>
      <c r="J16" s="753"/>
      <c r="K16" s="753"/>
      <c r="L16" s="670"/>
      <c r="M16" s="1577"/>
      <c r="N16" s="1578"/>
      <c r="O16" s="1578"/>
      <c r="P16" s="675"/>
      <c r="R16" s="675"/>
      <c r="S16" s="1578"/>
      <c r="T16" s="1578"/>
      <c r="U16" s="1578"/>
      <c r="V16" s="675"/>
      <c r="W16" s="675"/>
      <c r="X16" s="675"/>
      <c r="Y16" s="675"/>
      <c r="Z16" s="675"/>
    </row>
    <row r="17" spans="3:27" s="828" customFormat="1" ht="27.75" thickTop="1" thickBot="1">
      <c r="C17" s="1966" t="s">
        <v>1461</v>
      </c>
      <c r="D17" s="1967"/>
      <c r="E17" s="1967"/>
      <c r="F17" s="1967"/>
      <c r="G17" s="1967"/>
      <c r="H17" s="1967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8"/>
      <c r="AA17" s="829"/>
    </row>
    <row r="18" spans="3:27" ht="9" customHeight="1" thickTop="1" thickBot="1">
      <c r="C18" s="826"/>
      <c r="D18" s="826"/>
      <c r="E18" s="827"/>
      <c r="F18" s="826"/>
      <c r="G18" s="826"/>
      <c r="H18" s="826"/>
      <c r="I18" s="1563"/>
      <c r="J18" s="824"/>
      <c r="K18" s="823"/>
      <c r="L18" s="825"/>
      <c r="M18" s="824"/>
      <c r="N18" s="823"/>
      <c r="O18" s="823"/>
      <c r="P18" s="823"/>
      <c r="Q18" s="823"/>
      <c r="R18" s="823"/>
      <c r="S18" s="823"/>
      <c r="T18" s="823"/>
      <c r="U18" s="823"/>
      <c r="V18" s="823"/>
      <c r="W18" s="822"/>
      <c r="X18" s="822"/>
      <c r="Y18" s="822"/>
      <c r="Z18" s="821"/>
    </row>
    <row r="19" spans="3:27" s="816" customFormat="1" ht="25.5" customHeight="1" thickTop="1" thickBot="1">
      <c r="C19" s="820">
        <v>5</v>
      </c>
      <c r="D19" s="1969">
        <v>6</v>
      </c>
      <c r="E19" s="1970"/>
      <c r="F19" s="819">
        <v>7</v>
      </c>
      <c r="G19" s="818">
        <v>8</v>
      </c>
      <c r="H19" s="818">
        <v>9</v>
      </c>
      <c r="I19" s="818">
        <v>10</v>
      </c>
      <c r="J19" s="818">
        <v>11</v>
      </c>
      <c r="K19" s="818">
        <v>12</v>
      </c>
      <c r="L19" s="818">
        <v>13</v>
      </c>
      <c r="M19" s="1971">
        <v>14</v>
      </c>
      <c r="N19" s="1972"/>
      <c r="O19" s="1972"/>
      <c r="P19" s="1973"/>
      <c r="Q19" s="1971">
        <v>15</v>
      </c>
      <c r="R19" s="1972"/>
      <c r="S19" s="1973"/>
      <c r="T19" s="818">
        <v>16</v>
      </c>
      <c r="U19" s="1592">
        <v>17</v>
      </c>
      <c r="V19" s="1974">
        <v>18</v>
      </c>
      <c r="W19" s="1975"/>
      <c r="X19" s="1975"/>
      <c r="Y19" s="1976"/>
      <c r="Z19" s="817">
        <v>19</v>
      </c>
    </row>
    <row r="20" spans="3:27" s="809" customFormat="1" ht="20.100000000000001" customHeight="1" thickTop="1">
      <c r="C20" s="1998" t="s">
        <v>1460</v>
      </c>
      <c r="D20" s="1954" t="s">
        <v>1428</v>
      </c>
      <c r="E20" s="1954" t="s">
        <v>1459</v>
      </c>
      <c r="F20" s="1954" t="s">
        <v>1426</v>
      </c>
      <c r="G20" s="1954" t="s">
        <v>1458</v>
      </c>
      <c r="H20" s="1954" t="s">
        <v>1457</v>
      </c>
      <c r="I20" s="1988" t="s">
        <v>1456</v>
      </c>
      <c r="J20" s="1954" t="s">
        <v>1455</v>
      </c>
      <c r="K20" s="1990" t="s">
        <v>1454</v>
      </c>
      <c r="L20" s="1954" t="s">
        <v>1453</v>
      </c>
      <c r="M20" s="1992" t="s">
        <v>1452</v>
      </c>
      <c r="N20" s="1993"/>
      <c r="O20" s="1993"/>
      <c r="P20" s="1994"/>
      <c r="Q20" s="1992" t="s">
        <v>1411</v>
      </c>
      <c r="R20" s="1993"/>
      <c r="S20" s="1994"/>
      <c r="T20" s="2000" t="s">
        <v>1451</v>
      </c>
      <c r="U20" s="1961" t="s">
        <v>1450</v>
      </c>
      <c r="V20" s="1995" t="s">
        <v>1409</v>
      </c>
      <c r="W20" s="1996"/>
      <c r="X20" s="1996"/>
      <c r="Y20" s="1997"/>
      <c r="Z20" s="1980" t="s">
        <v>1408</v>
      </c>
    </row>
    <row r="21" spans="3:27" s="809" customFormat="1" ht="39.75" customHeight="1" thickBot="1">
      <c r="C21" s="1999"/>
      <c r="D21" s="1955"/>
      <c r="E21" s="1955"/>
      <c r="F21" s="1955"/>
      <c r="G21" s="1955"/>
      <c r="H21" s="1955"/>
      <c r="I21" s="1989"/>
      <c r="J21" s="1955"/>
      <c r="K21" s="1991"/>
      <c r="L21" s="1955"/>
      <c r="M21" s="815" t="s">
        <v>1396</v>
      </c>
      <c r="N21" s="815" t="s">
        <v>1449</v>
      </c>
      <c r="O21" s="815" t="s">
        <v>1448</v>
      </c>
      <c r="P21" s="815" t="s">
        <v>1447</v>
      </c>
      <c r="Q21" s="814" t="s">
        <v>1446</v>
      </c>
      <c r="R21" s="814" t="s">
        <v>1396</v>
      </c>
      <c r="S21" s="1593" t="s">
        <v>1395</v>
      </c>
      <c r="T21" s="2001"/>
      <c r="U21" s="1962"/>
      <c r="V21" s="813" t="s">
        <v>1394</v>
      </c>
      <c r="W21" s="812" t="s">
        <v>370</v>
      </c>
      <c r="X21" s="811" t="s">
        <v>1393</v>
      </c>
      <c r="Y21" s="810" t="s">
        <v>1392</v>
      </c>
      <c r="Z21" s="1981"/>
    </row>
    <row r="22" spans="3:27" s="806" customFormat="1" ht="17.25" customHeight="1" thickTop="1">
      <c r="C22" s="1416" t="s">
        <v>2169</v>
      </c>
      <c r="D22" s="1421" t="s">
        <v>2294</v>
      </c>
      <c r="E22" s="1421" t="s">
        <v>2295</v>
      </c>
      <c r="F22" s="1422" t="s">
        <v>2296</v>
      </c>
      <c r="G22" s="1422" t="s">
        <v>2297</v>
      </c>
      <c r="H22" s="1423" t="s">
        <v>2298</v>
      </c>
      <c r="I22" s="1564" t="s">
        <v>2299</v>
      </c>
      <c r="J22" s="1446" t="s">
        <v>2504</v>
      </c>
      <c r="K22" s="1446" t="s">
        <v>2504</v>
      </c>
      <c r="L22" s="1447" t="s">
        <v>2505</v>
      </c>
      <c r="M22" s="1579" t="s">
        <v>2506</v>
      </c>
      <c r="N22" s="1580">
        <v>41013</v>
      </c>
      <c r="O22" s="1564" t="s">
        <v>2659</v>
      </c>
      <c r="P22" s="1465">
        <v>4949.72</v>
      </c>
      <c r="Q22" s="1447" t="s">
        <v>2660</v>
      </c>
      <c r="R22" s="1447" t="s">
        <v>2188</v>
      </c>
      <c r="S22" s="1580" t="s">
        <v>2661</v>
      </c>
      <c r="T22" s="1594" t="s">
        <v>2661</v>
      </c>
      <c r="U22" s="1564" t="s">
        <v>2694</v>
      </c>
      <c r="V22" s="807" t="s">
        <v>2911</v>
      </c>
      <c r="W22" s="1479">
        <v>0.03</v>
      </c>
      <c r="X22" s="807">
        <v>4497.4799999999996</v>
      </c>
      <c r="Y22" s="800">
        <v>2248.7399999999998</v>
      </c>
      <c r="Z22" s="1485"/>
    </row>
    <row r="23" spans="3:27" s="806" customFormat="1" ht="17.25" customHeight="1">
      <c r="C23" s="1417" t="s">
        <v>2170</v>
      </c>
      <c r="D23" s="1424" t="s">
        <v>2294</v>
      </c>
      <c r="E23" s="1424" t="s">
        <v>2295</v>
      </c>
      <c r="F23" s="1425" t="s">
        <v>2296</v>
      </c>
      <c r="G23" s="1425" t="s">
        <v>2300</v>
      </c>
      <c r="H23" s="1426" t="s">
        <v>2298</v>
      </c>
      <c r="I23" s="1565" t="s">
        <v>2301</v>
      </c>
      <c r="J23" s="1448" t="s">
        <v>2504</v>
      </c>
      <c r="K23" s="1448" t="s">
        <v>2504</v>
      </c>
      <c r="L23" s="1449" t="s">
        <v>2505</v>
      </c>
      <c r="M23" s="1581" t="s">
        <v>2506</v>
      </c>
      <c r="N23" s="1582" t="s">
        <v>2507</v>
      </c>
      <c r="O23" s="1565" t="s">
        <v>2659</v>
      </c>
      <c r="P23" s="1466">
        <v>4732.8</v>
      </c>
      <c r="Q23" s="1449" t="s">
        <v>2660</v>
      </c>
      <c r="R23" s="1449" t="s">
        <v>2188</v>
      </c>
      <c r="S23" s="1582" t="s">
        <v>2661</v>
      </c>
      <c r="T23" s="1595" t="s">
        <v>2661</v>
      </c>
      <c r="U23" s="1565" t="s">
        <v>2694</v>
      </c>
      <c r="V23" s="807" t="s">
        <v>2911</v>
      </c>
      <c r="W23" s="1480">
        <v>0.03</v>
      </c>
      <c r="X23" s="807">
        <v>540.72</v>
      </c>
      <c r="Y23" s="800">
        <v>405.56</v>
      </c>
      <c r="Z23" s="1486"/>
    </row>
    <row r="24" spans="3:27" s="806" customFormat="1" ht="17.25" customHeight="1">
      <c r="C24" s="1417" t="s">
        <v>2171</v>
      </c>
      <c r="D24" s="1424" t="s">
        <v>2294</v>
      </c>
      <c r="E24" s="1424" t="s">
        <v>2295</v>
      </c>
      <c r="F24" s="1425" t="s">
        <v>2296</v>
      </c>
      <c r="G24" s="1425" t="s">
        <v>2302</v>
      </c>
      <c r="H24" s="1426" t="s">
        <v>2298</v>
      </c>
      <c r="I24" s="1565" t="s">
        <v>2303</v>
      </c>
      <c r="J24" s="1448" t="s">
        <v>2504</v>
      </c>
      <c r="K24" s="1448" t="s">
        <v>2504</v>
      </c>
      <c r="L24" s="1449" t="s">
        <v>2505</v>
      </c>
      <c r="M24" s="1581" t="s">
        <v>2506</v>
      </c>
      <c r="N24" s="1582" t="s">
        <v>2507</v>
      </c>
      <c r="O24" s="1565" t="s">
        <v>2659</v>
      </c>
      <c r="P24" s="1466">
        <v>6112.04</v>
      </c>
      <c r="Q24" s="1449" t="s">
        <v>2660</v>
      </c>
      <c r="R24" s="1449" t="s">
        <v>2188</v>
      </c>
      <c r="S24" s="1582" t="s">
        <v>2661</v>
      </c>
      <c r="T24" s="1595" t="s">
        <v>2661</v>
      </c>
      <c r="U24" s="1565" t="s">
        <v>2694</v>
      </c>
      <c r="V24" s="807" t="s">
        <v>2911</v>
      </c>
      <c r="W24" s="1480">
        <v>0.03</v>
      </c>
      <c r="X24" s="807">
        <v>540.72</v>
      </c>
      <c r="Y24" s="800">
        <v>405.54</v>
      </c>
      <c r="Z24" s="1486"/>
    </row>
    <row r="25" spans="3:27" s="806" customFormat="1" ht="17.25" customHeight="1">
      <c r="C25" s="1417" t="s">
        <v>2172</v>
      </c>
      <c r="D25" s="1424" t="s">
        <v>2294</v>
      </c>
      <c r="E25" s="1424" t="s">
        <v>2295</v>
      </c>
      <c r="F25" s="1425" t="s">
        <v>2296</v>
      </c>
      <c r="G25" s="1425" t="s">
        <v>2304</v>
      </c>
      <c r="H25" s="1426" t="s">
        <v>2298</v>
      </c>
      <c r="I25" s="1565" t="s">
        <v>2305</v>
      </c>
      <c r="J25" s="1448" t="s">
        <v>2504</v>
      </c>
      <c r="K25" s="1448" t="s">
        <v>2504</v>
      </c>
      <c r="L25" s="1449" t="s">
        <v>2505</v>
      </c>
      <c r="M25" s="1581" t="s">
        <v>2506</v>
      </c>
      <c r="N25" s="1582" t="s">
        <v>2507</v>
      </c>
      <c r="O25" s="1565" t="s">
        <v>2659</v>
      </c>
      <c r="P25" s="1466">
        <v>5880.04</v>
      </c>
      <c r="Q25" s="1449" t="s">
        <v>2660</v>
      </c>
      <c r="R25" s="1449" t="s">
        <v>2188</v>
      </c>
      <c r="S25" s="1582" t="s">
        <v>2661</v>
      </c>
      <c r="T25" s="1595" t="s">
        <v>2661</v>
      </c>
      <c r="U25" s="1565" t="s">
        <v>2694</v>
      </c>
      <c r="V25" s="807" t="s">
        <v>2911</v>
      </c>
      <c r="W25" s="1480">
        <v>0.03</v>
      </c>
      <c r="X25" s="807">
        <v>221.88</v>
      </c>
      <c r="Y25" s="800">
        <v>166.41</v>
      </c>
      <c r="Z25" s="1486"/>
    </row>
    <row r="26" spans="3:27" s="806" customFormat="1" ht="17.25" customHeight="1">
      <c r="C26" s="1417" t="s">
        <v>2173</v>
      </c>
      <c r="D26" s="1424" t="s">
        <v>2294</v>
      </c>
      <c r="E26" s="1424" t="s">
        <v>2295</v>
      </c>
      <c r="F26" s="1425" t="s">
        <v>2296</v>
      </c>
      <c r="G26" s="1425" t="s">
        <v>2306</v>
      </c>
      <c r="H26" s="1426" t="s">
        <v>2298</v>
      </c>
      <c r="I26" s="1565" t="s">
        <v>2307</v>
      </c>
      <c r="J26" s="1448" t="s">
        <v>2504</v>
      </c>
      <c r="K26" s="1448" t="s">
        <v>2504</v>
      </c>
      <c r="L26" s="1449" t="s">
        <v>2505</v>
      </c>
      <c r="M26" s="1581" t="s">
        <v>2506</v>
      </c>
      <c r="N26" s="1582" t="s">
        <v>2507</v>
      </c>
      <c r="O26" s="1565" t="s">
        <v>2659</v>
      </c>
      <c r="P26" s="1466">
        <v>3172.6</v>
      </c>
      <c r="Q26" s="1449" t="s">
        <v>2660</v>
      </c>
      <c r="R26" s="1449" t="s">
        <v>2188</v>
      </c>
      <c r="S26" s="1582" t="s">
        <v>2661</v>
      </c>
      <c r="T26" s="1595" t="s">
        <v>2661</v>
      </c>
      <c r="U26" s="1565" t="s">
        <v>2694</v>
      </c>
      <c r="V26" s="807" t="s">
        <v>2911</v>
      </c>
      <c r="W26" s="1480">
        <v>0.03</v>
      </c>
      <c r="X26" s="807">
        <v>221.88</v>
      </c>
      <c r="Y26" s="800">
        <v>166.41</v>
      </c>
      <c r="Z26" s="1486"/>
    </row>
    <row r="27" spans="3:27" s="806" customFormat="1" ht="17.25" customHeight="1">
      <c r="C27" s="1417" t="s">
        <v>2174</v>
      </c>
      <c r="D27" s="1424" t="s">
        <v>2294</v>
      </c>
      <c r="E27" s="1424" t="s">
        <v>2295</v>
      </c>
      <c r="F27" s="1425" t="s">
        <v>2296</v>
      </c>
      <c r="G27" s="1425" t="s">
        <v>2308</v>
      </c>
      <c r="H27" s="1426" t="s">
        <v>2298</v>
      </c>
      <c r="I27" s="1565" t="s">
        <v>2309</v>
      </c>
      <c r="J27" s="1448" t="s">
        <v>2504</v>
      </c>
      <c r="K27" s="1448" t="s">
        <v>2504</v>
      </c>
      <c r="L27" s="1449" t="s">
        <v>2505</v>
      </c>
      <c r="M27" s="1581" t="s">
        <v>2508</v>
      </c>
      <c r="N27" s="1582" t="s">
        <v>2507</v>
      </c>
      <c r="O27" s="1565" t="s">
        <v>2659</v>
      </c>
      <c r="P27" s="1466">
        <v>8996.9599999999991</v>
      </c>
      <c r="Q27" s="1449" t="s">
        <v>2660</v>
      </c>
      <c r="R27" s="1449" t="s">
        <v>2185</v>
      </c>
      <c r="S27" s="1582" t="s">
        <v>2661</v>
      </c>
      <c r="T27" s="1595" t="s">
        <v>2661</v>
      </c>
      <c r="U27" s="1565" t="s">
        <v>2694</v>
      </c>
      <c r="V27" s="807" t="s">
        <v>2911</v>
      </c>
      <c r="W27" s="1480">
        <v>0.03</v>
      </c>
      <c r="X27" s="807">
        <v>470.64</v>
      </c>
      <c r="Y27" s="800">
        <v>352.98</v>
      </c>
      <c r="Z27" s="1486"/>
    </row>
    <row r="28" spans="3:27" s="806" customFormat="1" ht="17.25" customHeight="1">
      <c r="C28" s="1417" t="s">
        <v>2175</v>
      </c>
      <c r="D28" s="1424" t="s">
        <v>2294</v>
      </c>
      <c r="E28" s="1424" t="s">
        <v>2310</v>
      </c>
      <c r="F28" s="1425" t="s">
        <v>2296</v>
      </c>
      <c r="G28" s="1425" t="s">
        <v>2311</v>
      </c>
      <c r="H28" s="1426" t="s">
        <v>2298</v>
      </c>
      <c r="I28" s="1565" t="s">
        <v>2312</v>
      </c>
      <c r="J28" s="1448" t="s">
        <v>2509</v>
      </c>
      <c r="K28" s="1448" t="s">
        <v>2510</v>
      </c>
      <c r="L28" s="1449" t="s">
        <v>2511</v>
      </c>
      <c r="M28" s="1583" t="s">
        <v>2512</v>
      </c>
      <c r="N28" s="1582" t="s">
        <v>2513</v>
      </c>
      <c r="O28" s="1565" t="s">
        <v>2662</v>
      </c>
      <c r="P28" s="1466">
        <v>5500</v>
      </c>
      <c r="Q28" s="1449" t="s">
        <v>2660</v>
      </c>
      <c r="R28" s="1449" t="s">
        <v>2193</v>
      </c>
      <c r="S28" s="1582">
        <v>41381</v>
      </c>
      <c r="T28" s="1595">
        <v>41381</v>
      </c>
      <c r="U28" s="1565" t="s">
        <v>2694</v>
      </c>
      <c r="V28" s="807" t="s">
        <v>2911</v>
      </c>
      <c r="W28" s="1480">
        <v>0.2</v>
      </c>
      <c r="X28" s="807">
        <v>204.72</v>
      </c>
      <c r="Y28" s="800">
        <v>153.54</v>
      </c>
      <c r="Z28" s="1486"/>
    </row>
    <row r="29" spans="3:27" s="806" customFormat="1" ht="17.25" customHeight="1">
      <c r="C29" s="1417" t="s">
        <v>2176</v>
      </c>
      <c r="D29" s="1424" t="s">
        <v>2294</v>
      </c>
      <c r="E29" s="1424" t="s">
        <v>2295</v>
      </c>
      <c r="F29" s="1425" t="s">
        <v>2296</v>
      </c>
      <c r="G29" s="1425" t="s">
        <v>2313</v>
      </c>
      <c r="H29" s="1427" t="s">
        <v>2298</v>
      </c>
      <c r="I29" s="1566" t="s">
        <v>2314</v>
      </c>
      <c r="J29" s="1427" t="s">
        <v>2514</v>
      </c>
      <c r="K29" s="1427" t="s">
        <v>2515</v>
      </c>
      <c r="L29" s="1427" t="s">
        <v>2516</v>
      </c>
      <c r="M29" s="1584">
        <v>44</v>
      </c>
      <c r="N29" s="1585">
        <v>42578</v>
      </c>
      <c r="O29" s="1566" t="s">
        <v>2663</v>
      </c>
      <c r="P29" s="1467">
        <v>18443.990000000002</v>
      </c>
      <c r="Q29" s="1468" t="s">
        <v>2660</v>
      </c>
      <c r="R29" s="1468" t="s">
        <v>2178</v>
      </c>
      <c r="S29" s="1585">
        <v>42578</v>
      </c>
      <c r="T29" s="1585">
        <v>42578</v>
      </c>
      <c r="U29" s="1433" t="s">
        <v>2694</v>
      </c>
      <c r="V29" s="807" t="s">
        <v>2911</v>
      </c>
      <c r="W29" s="1480">
        <v>0.03</v>
      </c>
      <c r="X29" s="807">
        <v>204.72</v>
      </c>
      <c r="Y29" s="800">
        <v>153.54</v>
      </c>
      <c r="Z29" s="1486"/>
    </row>
    <row r="30" spans="3:27" s="806" customFormat="1" ht="17.25" customHeight="1">
      <c r="C30" s="1417" t="s">
        <v>2177</v>
      </c>
      <c r="D30" s="1424" t="s">
        <v>2294</v>
      </c>
      <c r="E30" s="1424" t="s">
        <v>2295</v>
      </c>
      <c r="F30" s="1425" t="s">
        <v>2296</v>
      </c>
      <c r="G30" s="1425" t="s">
        <v>2315</v>
      </c>
      <c r="H30" s="1428" t="s">
        <v>2316</v>
      </c>
      <c r="I30" s="1565" t="s">
        <v>2317</v>
      </c>
      <c r="J30" s="1448" t="s">
        <v>2504</v>
      </c>
      <c r="K30" s="1448" t="s">
        <v>2504</v>
      </c>
      <c r="L30" s="1449" t="s">
        <v>2505</v>
      </c>
      <c r="M30" s="1581" t="s">
        <v>2517</v>
      </c>
      <c r="N30" s="1582" t="s">
        <v>2518</v>
      </c>
      <c r="O30" s="1565" t="s">
        <v>2659</v>
      </c>
      <c r="P30" s="1466">
        <v>4391.76</v>
      </c>
      <c r="Q30" s="1449" t="s">
        <v>2660</v>
      </c>
      <c r="R30" s="1449" t="s">
        <v>2191</v>
      </c>
      <c r="S30" s="1582" t="s">
        <v>2664</v>
      </c>
      <c r="T30" s="1582" t="s">
        <v>2664</v>
      </c>
      <c r="U30" s="1565" t="s">
        <v>2695</v>
      </c>
      <c r="V30" s="807" t="s">
        <v>2911</v>
      </c>
      <c r="W30" s="1480">
        <v>0.03</v>
      </c>
      <c r="X30" s="807">
        <v>204.72</v>
      </c>
      <c r="Y30" s="800">
        <v>153.54</v>
      </c>
      <c r="Z30" s="1486"/>
    </row>
    <row r="31" spans="3:27" s="806" customFormat="1" ht="17.25" customHeight="1">
      <c r="C31" s="1417" t="s">
        <v>2178</v>
      </c>
      <c r="D31" s="1424" t="s">
        <v>2294</v>
      </c>
      <c r="E31" s="1424" t="s">
        <v>2295</v>
      </c>
      <c r="F31" s="1425" t="s">
        <v>2296</v>
      </c>
      <c r="G31" s="1425" t="s">
        <v>2318</v>
      </c>
      <c r="H31" s="1428" t="s">
        <v>2316</v>
      </c>
      <c r="I31" s="1565" t="s">
        <v>2319</v>
      </c>
      <c r="J31" s="1448" t="s">
        <v>2504</v>
      </c>
      <c r="K31" s="1448" t="s">
        <v>2504</v>
      </c>
      <c r="L31" s="1449" t="s">
        <v>2505</v>
      </c>
      <c r="M31" s="1581" t="s">
        <v>2517</v>
      </c>
      <c r="N31" s="1582" t="s">
        <v>2518</v>
      </c>
      <c r="O31" s="1565" t="s">
        <v>2659</v>
      </c>
      <c r="P31" s="1466">
        <v>6281.4</v>
      </c>
      <c r="Q31" s="1449" t="s">
        <v>2660</v>
      </c>
      <c r="R31" s="1449" t="s">
        <v>2191</v>
      </c>
      <c r="S31" s="1582" t="s">
        <v>2664</v>
      </c>
      <c r="T31" s="1582" t="s">
        <v>2664</v>
      </c>
      <c r="U31" s="1565" t="s">
        <v>2695</v>
      </c>
      <c r="V31" s="807" t="s">
        <v>2911</v>
      </c>
      <c r="W31" s="1480">
        <v>0.03</v>
      </c>
      <c r="X31" s="807">
        <v>1077.1199999999999</v>
      </c>
      <c r="Y31" s="800">
        <v>807.84</v>
      </c>
      <c r="Z31" s="1486"/>
    </row>
    <row r="32" spans="3:27" s="806" customFormat="1" ht="17.25" customHeight="1">
      <c r="C32" s="1417" t="s">
        <v>2179</v>
      </c>
      <c r="D32" s="1429" t="s">
        <v>2294</v>
      </c>
      <c r="E32" s="1429" t="s">
        <v>2295</v>
      </c>
      <c r="F32" s="1430" t="s">
        <v>2296</v>
      </c>
      <c r="G32" s="1425" t="s">
        <v>2320</v>
      </c>
      <c r="H32" s="1428" t="s">
        <v>2321</v>
      </c>
      <c r="I32" s="1567" t="s">
        <v>2317</v>
      </c>
      <c r="J32" s="1452" t="s">
        <v>2504</v>
      </c>
      <c r="K32" s="1452" t="s">
        <v>2504</v>
      </c>
      <c r="L32" s="1453" t="s">
        <v>2505</v>
      </c>
      <c r="M32" s="1586" t="s">
        <v>2517</v>
      </c>
      <c r="N32" s="1587" t="s">
        <v>2518</v>
      </c>
      <c r="O32" s="1567" t="s">
        <v>2659</v>
      </c>
      <c r="P32" s="1469">
        <v>4391.76</v>
      </c>
      <c r="Q32" s="1453" t="s">
        <v>2660</v>
      </c>
      <c r="R32" s="1453" t="s">
        <v>2191</v>
      </c>
      <c r="S32" s="1587" t="s">
        <v>2664</v>
      </c>
      <c r="T32" s="1587" t="s">
        <v>2664</v>
      </c>
      <c r="U32" s="1567" t="s">
        <v>2696</v>
      </c>
      <c r="V32" s="807" t="s">
        <v>2911</v>
      </c>
      <c r="W32" s="1480">
        <v>0.03</v>
      </c>
      <c r="X32" s="807">
        <v>1077.1199999999999</v>
      </c>
      <c r="Y32" s="800">
        <v>807.84</v>
      </c>
      <c r="Z32" s="1486"/>
    </row>
    <row r="33" spans="3:26" s="806" customFormat="1" ht="17.25" customHeight="1">
      <c r="C33" s="1417" t="s">
        <v>2180</v>
      </c>
      <c r="D33" s="1429" t="s">
        <v>2294</v>
      </c>
      <c r="E33" s="1429" t="s">
        <v>2295</v>
      </c>
      <c r="F33" s="1430" t="s">
        <v>2296</v>
      </c>
      <c r="G33" s="1425" t="s">
        <v>2322</v>
      </c>
      <c r="H33" s="1428" t="s">
        <v>2321</v>
      </c>
      <c r="I33" s="1565" t="s">
        <v>2319</v>
      </c>
      <c r="J33" s="1452" t="s">
        <v>2504</v>
      </c>
      <c r="K33" s="1452" t="s">
        <v>2504</v>
      </c>
      <c r="L33" s="1453" t="s">
        <v>2505</v>
      </c>
      <c r="M33" s="1586" t="s">
        <v>2517</v>
      </c>
      <c r="N33" s="1587" t="s">
        <v>2518</v>
      </c>
      <c r="O33" s="1567" t="s">
        <v>2659</v>
      </c>
      <c r="P33" s="1466">
        <v>6281.4</v>
      </c>
      <c r="Q33" s="1453" t="s">
        <v>2660</v>
      </c>
      <c r="R33" s="1453" t="s">
        <v>2191</v>
      </c>
      <c r="S33" s="1587" t="s">
        <v>2664</v>
      </c>
      <c r="T33" s="1587" t="s">
        <v>2664</v>
      </c>
      <c r="U33" s="1567" t="s">
        <v>2696</v>
      </c>
      <c r="V33" s="807" t="s">
        <v>2911</v>
      </c>
      <c r="W33" s="1480">
        <v>0.03</v>
      </c>
      <c r="X33" s="807">
        <v>1177.44</v>
      </c>
      <c r="Y33" s="800">
        <v>883.08</v>
      </c>
      <c r="Z33" s="1486"/>
    </row>
    <row r="34" spans="3:26" s="806" customFormat="1" ht="17.25" customHeight="1">
      <c r="C34" s="1417" t="s">
        <v>2181</v>
      </c>
      <c r="D34" s="1429" t="s">
        <v>2294</v>
      </c>
      <c r="E34" s="1429" t="s">
        <v>2295</v>
      </c>
      <c r="F34" s="1430" t="s">
        <v>2296</v>
      </c>
      <c r="G34" s="1425" t="s">
        <v>2323</v>
      </c>
      <c r="H34" s="1428" t="s">
        <v>2321</v>
      </c>
      <c r="I34" s="1567" t="s">
        <v>2317</v>
      </c>
      <c r="J34" s="1452" t="s">
        <v>2504</v>
      </c>
      <c r="K34" s="1452" t="s">
        <v>2504</v>
      </c>
      <c r="L34" s="1453" t="s">
        <v>2505</v>
      </c>
      <c r="M34" s="1586" t="s">
        <v>2517</v>
      </c>
      <c r="N34" s="1587" t="s">
        <v>2518</v>
      </c>
      <c r="O34" s="1567" t="s">
        <v>2659</v>
      </c>
      <c r="P34" s="1469">
        <v>4391.76</v>
      </c>
      <c r="Q34" s="1453" t="s">
        <v>2660</v>
      </c>
      <c r="R34" s="1453" t="s">
        <v>2191</v>
      </c>
      <c r="S34" s="1587" t="s">
        <v>2664</v>
      </c>
      <c r="T34" s="1587" t="s">
        <v>2664</v>
      </c>
      <c r="U34" s="1567" t="s">
        <v>2696</v>
      </c>
      <c r="V34" s="807" t="s">
        <v>2911</v>
      </c>
      <c r="W34" s="1480">
        <v>0.03</v>
      </c>
      <c r="X34" s="807">
        <v>1127.52</v>
      </c>
      <c r="Y34" s="800">
        <v>845.64</v>
      </c>
      <c r="Z34" s="1486"/>
    </row>
    <row r="35" spans="3:26" s="806" customFormat="1" ht="17.25" customHeight="1">
      <c r="C35" s="1417" t="s">
        <v>2182</v>
      </c>
      <c r="D35" s="1429" t="s">
        <v>2294</v>
      </c>
      <c r="E35" s="1429" t="s">
        <v>2295</v>
      </c>
      <c r="F35" s="1430" t="s">
        <v>2296</v>
      </c>
      <c r="G35" s="1425" t="s">
        <v>2324</v>
      </c>
      <c r="H35" s="1428" t="s">
        <v>2321</v>
      </c>
      <c r="I35" s="1565" t="s">
        <v>2319</v>
      </c>
      <c r="J35" s="1452" t="s">
        <v>2504</v>
      </c>
      <c r="K35" s="1452" t="s">
        <v>2504</v>
      </c>
      <c r="L35" s="1453" t="s">
        <v>2505</v>
      </c>
      <c r="M35" s="1586" t="s">
        <v>2517</v>
      </c>
      <c r="N35" s="1587" t="s">
        <v>2518</v>
      </c>
      <c r="O35" s="1567" t="s">
        <v>2659</v>
      </c>
      <c r="P35" s="1466">
        <v>6281.4</v>
      </c>
      <c r="Q35" s="1453" t="s">
        <v>2660</v>
      </c>
      <c r="R35" s="1453" t="s">
        <v>2191</v>
      </c>
      <c r="S35" s="1587" t="s">
        <v>2664</v>
      </c>
      <c r="T35" s="1587" t="s">
        <v>2664</v>
      </c>
      <c r="U35" s="1567" t="s">
        <v>2696</v>
      </c>
      <c r="V35" s="807" t="s">
        <v>2911</v>
      </c>
      <c r="W35" s="1480">
        <v>0.03</v>
      </c>
      <c r="X35" s="807">
        <v>1127.52</v>
      </c>
      <c r="Y35" s="800">
        <v>845.64</v>
      </c>
      <c r="Z35" s="1486"/>
    </row>
    <row r="36" spans="3:26" s="806" customFormat="1" ht="17.25" customHeight="1">
      <c r="C36" s="1417" t="s">
        <v>2183</v>
      </c>
      <c r="D36" s="1431" t="s">
        <v>2294</v>
      </c>
      <c r="E36" s="1431" t="s">
        <v>2295</v>
      </c>
      <c r="F36" s="1432" t="s">
        <v>2296</v>
      </c>
      <c r="G36" s="1433" t="s">
        <v>2325</v>
      </c>
      <c r="H36" s="1432" t="s">
        <v>2326</v>
      </c>
      <c r="I36" s="1433" t="s">
        <v>2327</v>
      </c>
      <c r="J36" s="1454" t="s">
        <v>2504</v>
      </c>
      <c r="K36" s="1454" t="s">
        <v>2504</v>
      </c>
      <c r="L36" s="1455" t="s">
        <v>2505</v>
      </c>
      <c r="M36" s="1435" t="s">
        <v>2519</v>
      </c>
      <c r="N36" s="1456" t="s">
        <v>2507</v>
      </c>
      <c r="O36" s="1433" t="s">
        <v>2659</v>
      </c>
      <c r="P36" s="1470">
        <v>4611</v>
      </c>
      <c r="Q36" s="1455" t="s">
        <v>2660</v>
      </c>
      <c r="R36" s="1455" t="s">
        <v>2187</v>
      </c>
      <c r="S36" s="1456" t="s">
        <v>2661</v>
      </c>
      <c r="T36" s="1456" t="s">
        <v>2661</v>
      </c>
      <c r="U36" s="1433" t="s">
        <v>2697</v>
      </c>
      <c r="V36" s="807" t="s">
        <v>2911</v>
      </c>
      <c r="W36" s="1480">
        <v>0.03</v>
      </c>
      <c r="X36" s="807">
        <v>238.76</v>
      </c>
      <c r="Y36" s="800">
        <v>1797.57</v>
      </c>
      <c r="Z36" s="1486"/>
    </row>
    <row r="37" spans="3:26" s="806" customFormat="1" ht="17.25" customHeight="1">
      <c r="C37" s="1417" t="s">
        <v>2184</v>
      </c>
      <c r="D37" s="1431" t="s">
        <v>2294</v>
      </c>
      <c r="E37" s="1431" t="s">
        <v>2295</v>
      </c>
      <c r="F37" s="1432" t="s">
        <v>2296</v>
      </c>
      <c r="G37" s="1433" t="s">
        <v>2328</v>
      </c>
      <c r="H37" s="1432" t="s">
        <v>2326</v>
      </c>
      <c r="I37" s="1433" t="s">
        <v>2329</v>
      </c>
      <c r="J37" s="1454" t="s">
        <v>2504</v>
      </c>
      <c r="K37" s="1454" t="s">
        <v>2504</v>
      </c>
      <c r="L37" s="1455" t="s">
        <v>2505</v>
      </c>
      <c r="M37" s="1435" t="s">
        <v>2519</v>
      </c>
      <c r="N37" s="1456" t="s">
        <v>2507</v>
      </c>
      <c r="O37" s="1433" t="s">
        <v>2659</v>
      </c>
      <c r="P37" s="1470">
        <v>6281.4</v>
      </c>
      <c r="Q37" s="1455" t="s">
        <v>2660</v>
      </c>
      <c r="R37" s="1455" t="s">
        <v>2187</v>
      </c>
      <c r="S37" s="1456" t="s">
        <v>2661</v>
      </c>
      <c r="T37" s="1456" t="s">
        <v>2661</v>
      </c>
      <c r="U37" s="1433" t="s">
        <v>2697</v>
      </c>
      <c r="V37" s="807" t="s">
        <v>2911</v>
      </c>
      <c r="W37" s="1480">
        <v>0.03</v>
      </c>
      <c r="X37" s="807">
        <v>2396.7600000000002</v>
      </c>
      <c r="Y37" s="800">
        <v>1797.57</v>
      </c>
      <c r="Z37" s="1486"/>
    </row>
    <row r="38" spans="3:26" s="806" customFormat="1" ht="17.25" customHeight="1">
      <c r="C38" s="1417" t="s">
        <v>2185</v>
      </c>
      <c r="D38" s="1431" t="s">
        <v>2294</v>
      </c>
      <c r="E38" s="1431" t="s">
        <v>2295</v>
      </c>
      <c r="F38" s="1432" t="s">
        <v>2296</v>
      </c>
      <c r="G38" s="1433" t="s">
        <v>2330</v>
      </c>
      <c r="H38" s="1432" t="s">
        <v>2326</v>
      </c>
      <c r="I38" s="1433" t="s">
        <v>2331</v>
      </c>
      <c r="J38" s="1454" t="s">
        <v>2504</v>
      </c>
      <c r="K38" s="1454" t="s">
        <v>2504</v>
      </c>
      <c r="L38" s="1455" t="s">
        <v>2505</v>
      </c>
      <c r="M38" s="1435" t="s">
        <v>2519</v>
      </c>
      <c r="N38" s="1456">
        <v>39568</v>
      </c>
      <c r="O38" s="1433" t="s">
        <v>2659</v>
      </c>
      <c r="P38" s="1470">
        <v>3094.9</v>
      </c>
      <c r="Q38" s="1455" t="s">
        <v>2660</v>
      </c>
      <c r="R38" s="1455" t="s">
        <v>2187</v>
      </c>
      <c r="S38" s="1456" t="s">
        <v>2661</v>
      </c>
      <c r="T38" s="1456" t="s">
        <v>2661</v>
      </c>
      <c r="U38" s="1433" t="s">
        <v>2697</v>
      </c>
      <c r="V38" s="807" t="s">
        <v>2911</v>
      </c>
      <c r="W38" s="1480">
        <v>0.03</v>
      </c>
      <c r="X38" s="807">
        <v>231.72</v>
      </c>
      <c r="Y38" s="800">
        <v>173.79</v>
      </c>
      <c r="Z38" s="1486"/>
    </row>
    <row r="39" spans="3:26" s="806" customFormat="1" ht="17.25" customHeight="1">
      <c r="C39" s="1417" t="s">
        <v>2186</v>
      </c>
      <c r="D39" s="1431" t="s">
        <v>2294</v>
      </c>
      <c r="E39" s="1431" t="s">
        <v>2310</v>
      </c>
      <c r="F39" s="1432" t="s">
        <v>2296</v>
      </c>
      <c r="G39" s="1432" t="s">
        <v>2332</v>
      </c>
      <c r="H39" s="1434" t="s">
        <v>2333</v>
      </c>
      <c r="I39" s="1433" t="s">
        <v>2312</v>
      </c>
      <c r="J39" s="1454" t="s">
        <v>2520</v>
      </c>
      <c r="K39" s="1454" t="s">
        <v>2521</v>
      </c>
      <c r="L39" s="1455" t="s">
        <v>2522</v>
      </c>
      <c r="M39" s="1458">
        <v>14965</v>
      </c>
      <c r="N39" s="1456">
        <v>40242</v>
      </c>
      <c r="O39" s="1433" t="s">
        <v>2665</v>
      </c>
      <c r="P39" s="1470">
        <v>9875.01</v>
      </c>
      <c r="Q39" s="1455" t="s">
        <v>2660</v>
      </c>
      <c r="R39" s="1455" t="s">
        <v>2187</v>
      </c>
      <c r="S39" s="1456">
        <v>40242</v>
      </c>
      <c r="T39" s="1456">
        <v>40242</v>
      </c>
      <c r="U39" s="1433" t="s">
        <v>2697</v>
      </c>
      <c r="V39" s="807" t="s">
        <v>2911</v>
      </c>
      <c r="W39" s="1480">
        <v>0.2</v>
      </c>
      <c r="X39" s="807">
        <v>231.72</v>
      </c>
      <c r="Y39" s="800">
        <v>173.79</v>
      </c>
      <c r="Z39" s="1486"/>
    </row>
    <row r="40" spans="3:26" s="806" customFormat="1" ht="17.25" customHeight="1">
      <c r="C40" s="1417" t="s">
        <v>2187</v>
      </c>
      <c r="D40" s="1431" t="s">
        <v>2294</v>
      </c>
      <c r="E40" s="1431" t="s">
        <v>2295</v>
      </c>
      <c r="F40" s="1432" t="s">
        <v>2296</v>
      </c>
      <c r="G40" s="1432" t="s">
        <v>2334</v>
      </c>
      <c r="H40" s="1434" t="s">
        <v>2333</v>
      </c>
      <c r="I40" s="1433" t="s">
        <v>2317</v>
      </c>
      <c r="J40" s="1454" t="s">
        <v>2504</v>
      </c>
      <c r="K40" s="1454" t="s">
        <v>2504</v>
      </c>
      <c r="L40" s="1455" t="s">
        <v>2505</v>
      </c>
      <c r="M40" s="1435" t="s">
        <v>2517</v>
      </c>
      <c r="N40" s="1456" t="s">
        <v>2518</v>
      </c>
      <c r="O40" s="1433" t="s">
        <v>2659</v>
      </c>
      <c r="P40" s="1470">
        <v>4391.76</v>
      </c>
      <c r="Q40" s="1455" t="s">
        <v>2660</v>
      </c>
      <c r="R40" s="1455" t="s">
        <v>2191</v>
      </c>
      <c r="S40" s="1456" t="s">
        <v>2664</v>
      </c>
      <c r="T40" s="1456" t="s">
        <v>2664</v>
      </c>
      <c r="U40" s="1433" t="s">
        <v>2695</v>
      </c>
      <c r="V40" s="807" t="s">
        <v>2911</v>
      </c>
      <c r="W40" s="1480">
        <v>0.03</v>
      </c>
      <c r="X40" s="807">
        <v>2146.8000000000002</v>
      </c>
      <c r="Y40" s="800">
        <v>1640.1</v>
      </c>
      <c r="Z40" s="1486"/>
    </row>
    <row r="41" spans="3:26" s="806" customFormat="1" ht="17.25" customHeight="1">
      <c r="C41" s="1417" t="s">
        <v>2188</v>
      </c>
      <c r="D41" s="1431" t="s">
        <v>2294</v>
      </c>
      <c r="E41" s="1431" t="s">
        <v>2295</v>
      </c>
      <c r="F41" s="1432" t="s">
        <v>2296</v>
      </c>
      <c r="G41" s="1432" t="s">
        <v>2335</v>
      </c>
      <c r="H41" s="1434" t="s">
        <v>2333</v>
      </c>
      <c r="I41" s="1565" t="s">
        <v>2319</v>
      </c>
      <c r="J41" s="1454" t="s">
        <v>2504</v>
      </c>
      <c r="K41" s="1454" t="s">
        <v>2504</v>
      </c>
      <c r="L41" s="1455" t="s">
        <v>2505</v>
      </c>
      <c r="M41" s="1435" t="s">
        <v>2517</v>
      </c>
      <c r="N41" s="1456" t="s">
        <v>2518</v>
      </c>
      <c r="O41" s="1433" t="s">
        <v>2659</v>
      </c>
      <c r="P41" s="1466">
        <v>6281.4</v>
      </c>
      <c r="Q41" s="1455" t="s">
        <v>2660</v>
      </c>
      <c r="R41" s="1455" t="s">
        <v>2191</v>
      </c>
      <c r="S41" s="1456" t="s">
        <v>2664</v>
      </c>
      <c r="T41" s="1456" t="s">
        <v>2664</v>
      </c>
      <c r="U41" s="1433" t="s">
        <v>2695</v>
      </c>
      <c r="V41" s="807" t="s">
        <v>2911</v>
      </c>
      <c r="W41" s="1480">
        <v>0.03</v>
      </c>
      <c r="X41" s="807">
        <v>2146.8000000000002</v>
      </c>
      <c r="Y41" s="800">
        <v>1610.1</v>
      </c>
      <c r="Z41" s="1486"/>
    </row>
    <row r="42" spans="3:26" s="806" customFormat="1" ht="17.25" customHeight="1">
      <c r="C42" s="1417" t="s">
        <v>2189</v>
      </c>
      <c r="D42" s="1431" t="s">
        <v>2294</v>
      </c>
      <c r="E42" s="1431" t="s">
        <v>2295</v>
      </c>
      <c r="F42" s="1432" t="s">
        <v>2296</v>
      </c>
      <c r="G42" s="1432" t="s">
        <v>2336</v>
      </c>
      <c r="H42" s="1434" t="s">
        <v>2333</v>
      </c>
      <c r="I42" s="1433" t="s">
        <v>2337</v>
      </c>
      <c r="J42" s="1454" t="s">
        <v>2504</v>
      </c>
      <c r="K42" s="1454" t="s">
        <v>2504</v>
      </c>
      <c r="L42" s="1455" t="s">
        <v>2505</v>
      </c>
      <c r="M42" s="1435" t="s">
        <v>2523</v>
      </c>
      <c r="N42" s="1456">
        <v>41017</v>
      </c>
      <c r="O42" s="1433" t="s">
        <v>2666</v>
      </c>
      <c r="P42" s="1470">
        <v>12934</v>
      </c>
      <c r="Q42" s="1455" t="s">
        <v>2660</v>
      </c>
      <c r="R42" s="1455">
        <v>26</v>
      </c>
      <c r="S42" s="1456">
        <v>41017</v>
      </c>
      <c r="T42" s="1456" t="s">
        <v>2661</v>
      </c>
      <c r="U42" s="1433" t="s">
        <v>2695</v>
      </c>
      <c r="V42" s="807" t="s">
        <v>2911</v>
      </c>
      <c r="W42" s="1480">
        <v>0.03</v>
      </c>
      <c r="X42" s="807">
        <v>718.2</v>
      </c>
      <c r="Y42" s="800">
        <v>538.65</v>
      </c>
      <c r="Z42" s="1486"/>
    </row>
    <row r="43" spans="3:26" s="806" customFormat="1" ht="17.25" customHeight="1">
      <c r="C43" s="1417" t="s">
        <v>2190</v>
      </c>
      <c r="D43" s="1431" t="s">
        <v>2294</v>
      </c>
      <c r="E43" s="1431" t="s">
        <v>2310</v>
      </c>
      <c r="F43" s="1432" t="s">
        <v>2296</v>
      </c>
      <c r="G43" s="1432" t="s">
        <v>2338</v>
      </c>
      <c r="H43" s="1434" t="s">
        <v>2333</v>
      </c>
      <c r="I43" s="1433" t="s">
        <v>2339</v>
      </c>
      <c r="J43" s="1454" t="s">
        <v>2524</v>
      </c>
      <c r="K43" s="1454" t="s">
        <v>2504</v>
      </c>
      <c r="L43" s="1455" t="s">
        <v>2525</v>
      </c>
      <c r="M43" s="1458" t="s">
        <v>2526</v>
      </c>
      <c r="N43" s="1456">
        <v>41381</v>
      </c>
      <c r="O43" s="1433" t="s">
        <v>2662</v>
      </c>
      <c r="P43" s="1470">
        <v>3000</v>
      </c>
      <c r="Q43" s="1455" t="s">
        <v>2660</v>
      </c>
      <c r="R43" s="1455" t="s">
        <v>2193</v>
      </c>
      <c r="S43" s="1456">
        <v>41381</v>
      </c>
      <c r="T43" s="1456" t="s">
        <v>2698</v>
      </c>
      <c r="U43" s="1433" t="s">
        <v>2695</v>
      </c>
      <c r="V43" s="807" t="s">
        <v>2911</v>
      </c>
      <c r="W43" s="1480">
        <v>0.2</v>
      </c>
      <c r="X43" s="807">
        <v>290.88</v>
      </c>
      <c r="Y43" s="800">
        <v>218.16</v>
      </c>
      <c r="Z43" s="1486"/>
    </row>
    <row r="44" spans="3:26" s="806" customFormat="1" ht="17.25" customHeight="1">
      <c r="C44" s="1417" t="s">
        <v>2191</v>
      </c>
      <c r="D44" s="1431" t="s">
        <v>2294</v>
      </c>
      <c r="E44" s="1431" t="s">
        <v>2295</v>
      </c>
      <c r="F44" s="1432" t="s">
        <v>2296</v>
      </c>
      <c r="G44" s="1432" t="s">
        <v>2340</v>
      </c>
      <c r="H44" s="1432" t="s">
        <v>2326</v>
      </c>
      <c r="I44" s="1433" t="s">
        <v>2341</v>
      </c>
      <c r="J44" s="1454" t="s">
        <v>2527</v>
      </c>
      <c r="K44" s="1454" t="s">
        <v>2504</v>
      </c>
      <c r="L44" s="1455" t="s">
        <v>2505</v>
      </c>
      <c r="M44" s="1435" t="s">
        <v>2528</v>
      </c>
      <c r="N44" s="1456" t="s">
        <v>2529</v>
      </c>
      <c r="O44" s="1433" t="s">
        <v>2528</v>
      </c>
      <c r="P44" s="1470">
        <v>3496.4</v>
      </c>
      <c r="Q44" s="1455" t="s">
        <v>2528</v>
      </c>
      <c r="R44" s="1455" t="s">
        <v>2528</v>
      </c>
      <c r="S44" s="1456" t="s">
        <v>2667</v>
      </c>
      <c r="T44" s="1456" t="s">
        <v>2667</v>
      </c>
      <c r="U44" s="1433" t="s">
        <v>2697</v>
      </c>
      <c r="V44" s="807" t="s">
        <v>2911</v>
      </c>
      <c r="W44" s="1480">
        <v>0.03</v>
      </c>
      <c r="X44" s="807">
        <v>290.88</v>
      </c>
      <c r="Y44" s="800">
        <v>218.16</v>
      </c>
      <c r="Z44" s="1486"/>
    </row>
    <row r="45" spans="3:26" s="806" customFormat="1" ht="17.25" customHeight="1">
      <c r="C45" s="1417" t="s">
        <v>2192</v>
      </c>
      <c r="D45" s="1424" t="s">
        <v>2294</v>
      </c>
      <c r="E45" s="1424" t="s">
        <v>2295</v>
      </c>
      <c r="F45" s="1425" t="s">
        <v>2296</v>
      </c>
      <c r="G45" s="1432" t="s">
        <v>2342</v>
      </c>
      <c r="H45" s="1426" t="s">
        <v>2333</v>
      </c>
      <c r="I45" s="1565" t="s">
        <v>2339</v>
      </c>
      <c r="J45" s="1425" t="s">
        <v>2530</v>
      </c>
      <c r="K45" s="1425" t="s">
        <v>2504</v>
      </c>
      <c r="L45" s="1425" t="s">
        <v>2525</v>
      </c>
      <c r="M45" s="1581" t="s">
        <v>2531</v>
      </c>
      <c r="N45" s="1588">
        <v>42508</v>
      </c>
      <c r="O45" s="1565" t="s">
        <v>2668</v>
      </c>
      <c r="P45" s="1467">
        <v>13920</v>
      </c>
      <c r="Q45" s="1449" t="s">
        <v>2660</v>
      </c>
      <c r="R45" s="1468" t="s">
        <v>2178</v>
      </c>
      <c r="S45" s="1585">
        <v>42508</v>
      </c>
      <c r="T45" s="1585">
        <v>42508</v>
      </c>
      <c r="U45" s="1433" t="s">
        <v>2695</v>
      </c>
      <c r="V45" s="807" t="s">
        <v>2911</v>
      </c>
      <c r="W45" s="1480">
        <v>0.03</v>
      </c>
      <c r="X45" s="807">
        <v>290.88</v>
      </c>
      <c r="Y45" s="800">
        <v>218.16</v>
      </c>
      <c r="Z45" s="1486"/>
    </row>
    <row r="46" spans="3:26" s="806" customFormat="1" ht="17.25" customHeight="1">
      <c r="C46" s="1417" t="s">
        <v>2193</v>
      </c>
      <c r="D46" s="1431" t="s">
        <v>2294</v>
      </c>
      <c r="E46" s="1431" t="s">
        <v>2295</v>
      </c>
      <c r="F46" s="1432" t="s">
        <v>2296</v>
      </c>
      <c r="G46" s="1432" t="s">
        <v>2343</v>
      </c>
      <c r="H46" s="1434" t="s">
        <v>2344</v>
      </c>
      <c r="I46" s="1433" t="s">
        <v>2345</v>
      </c>
      <c r="J46" s="1454" t="s">
        <v>2504</v>
      </c>
      <c r="K46" s="1454" t="s">
        <v>2504</v>
      </c>
      <c r="L46" s="1455" t="s">
        <v>2505</v>
      </c>
      <c r="M46" s="1435"/>
      <c r="N46" s="1456"/>
      <c r="O46" s="1433"/>
      <c r="P46" s="1470">
        <v>3996.4</v>
      </c>
      <c r="Q46" s="1455"/>
      <c r="R46" s="1455"/>
      <c r="S46" s="1456"/>
      <c r="T46" s="1456"/>
      <c r="U46" s="1596" t="s">
        <v>2699</v>
      </c>
      <c r="V46" s="807" t="s">
        <v>2911</v>
      </c>
      <c r="W46" s="1480">
        <v>0.03</v>
      </c>
      <c r="X46" s="807">
        <v>6590.64</v>
      </c>
      <c r="Y46" s="800">
        <v>4942.9799999999996</v>
      </c>
      <c r="Z46" s="1486"/>
    </row>
    <row r="47" spans="3:26" s="806" customFormat="1" ht="17.25" customHeight="1">
      <c r="C47" s="1417" t="s">
        <v>2194</v>
      </c>
      <c r="D47" s="1431" t="s">
        <v>2294</v>
      </c>
      <c r="E47" s="1431" t="s">
        <v>2295</v>
      </c>
      <c r="F47" s="1432" t="s">
        <v>2296</v>
      </c>
      <c r="G47" s="1432" t="s">
        <v>2346</v>
      </c>
      <c r="H47" s="1434" t="s">
        <v>2347</v>
      </c>
      <c r="I47" s="1433" t="s">
        <v>2345</v>
      </c>
      <c r="J47" s="1454" t="s">
        <v>2504</v>
      </c>
      <c r="K47" s="1454" t="s">
        <v>2504</v>
      </c>
      <c r="L47" s="1455" t="s">
        <v>2505</v>
      </c>
      <c r="M47" s="1435"/>
      <c r="N47" s="1456"/>
      <c r="O47" s="1433"/>
      <c r="P47" s="1470">
        <v>3996.4</v>
      </c>
      <c r="Q47" s="1455"/>
      <c r="R47" s="1455"/>
      <c r="S47" s="1456"/>
      <c r="T47" s="1456"/>
      <c r="U47" s="1596" t="s">
        <v>2699</v>
      </c>
      <c r="V47" s="807" t="s">
        <v>2911</v>
      </c>
      <c r="W47" s="1480">
        <v>0.03</v>
      </c>
      <c r="X47" s="807">
        <v>8238.9599999999991</v>
      </c>
      <c r="Y47" s="800">
        <v>6179.22</v>
      </c>
      <c r="Z47" s="1486"/>
    </row>
    <row r="48" spans="3:26" s="806" customFormat="1" ht="17.25" customHeight="1">
      <c r="C48" s="1417" t="s">
        <v>2195</v>
      </c>
      <c r="D48" s="1431" t="s">
        <v>2294</v>
      </c>
      <c r="E48" s="1431" t="s">
        <v>2310</v>
      </c>
      <c r="F48" s="1432" t="s">
        <v>2296</v>
      </c>
      <c r="G48" s="1432" t="s">
        <v>2348</v>
      </c>
      <c r="H48" s="1434" t="s">
        <v>2347</v>
      </c>
      <c r="I48" s="1433" t="s">
        <v>2312</v>
      </c>
      <c r="J48" s="1454" t="s">
        <v>2509</v>
      </c>
      <c r="K48" s="1454" t="s">
        <v>2532</v>
      </c>
      <c r="L48" s="1455" t="s">
        <v>2533</v>
      </c>
      <c r="M48" s="1458">
        <v>8405</v>
      </c>
      <c r="N48" s="1456" t="s">
        <v>2534</v>
      </c>
      <c r="O48" s="1433" t="s">
        <v>2669</v>
      </c>
      <c r="P48" s="1470">
        <v>6500</v>
      </c>
      <c r="Q48" s="1455" t="s">
        <v>2660</v>
      </c>
      <c r="R48" s="1455" t="s">
        <v>2197</v>
      </c>
      <c r="S48" s="1456" t="s">
        <v>2534</v>
      </c>
      <c r="T48" s="1456" t="s">
        <v>2534</v>
      </c>
      <c r="U48" s="1433" t="s">
        <v>2695</v>
      </c>
      <c r="V48" s="807" t="s">
        <v>2911</v>
      </c>
      <c r="W48" s="1480">
        <v>0.2</v>
      </c>
      <c r="X48" s="807">
        <v>2801.4</v>
      </c>
      <c r="Y48" s="800">
        <v>2101.0500000000002</v>
      </c>
      <c r="Z48" s="1486"/>
    </row>
    <row r="49" spans="3:26" s="806" customFormat="1" ht="17.25" customHeight="1">
      <c r="C49" s="1417" t="s">
        <v>2196</v>
      </c>
      <c r="D49" s="1431" t="s">
        <v>2294</v>
      </c>
      <c r="E49" s="1431" t="s">
        <v>2295</v>
      </c>
      <c r="F49" s="1432" t="s">
        <v>2296</v>
      </c>
      <c r="G49" s="1432" t="s">
        <v>2349</v>
      </c>
      <c r="H49" s="1434" t="s">
        <v>2344</v>
      </c>
      <c r="I49" s="1433" t="s">
        <v>2350</v>
      </c>
      <c r="J49" s="1454" t="s">
        <v>2504</v>
      </c>
      <c r="K49" s="1454" t="s">
        <v>2504</v>
      </c>
      <c r="L49" s="1455" t="s">
        <v>2505</v>
      </c>
      <c r="M49" s="1435"/>
      <c r="N49" s="1456"/>
      <c r="O49" s="1433"/>
      <c r="P49" s="1470">
        <v>3996.4</v>
      </c>
      <c r="Q49" s="1455"/>
      <c r="R49" s="1455"/>
      <c r="S49" s="1456"/>
      <c r="T49" s="1456"/>
      <c r="U49" s="1596" t="s">
        <v>2699</v>
      </c>
      <c r="V49" s="807" t="s">
        <v>2911</v>
      </c>
      <c r="W49" s="1480">
        <v>0.03</v>
      </c>
      <c r="X49" s="807">
        <v>2801.4</v>
      </c>
      <c r="Y49" s="800">
        <v>2101.0500000000002</v>
      </c>
      <c r="Z49" s="1486"/>
    </row>
    <row r="50" spans="3:26" s="806" customFormat="1" ht="17.25" customHeight="1">
      <c r="C50" s="1417" t="s">
        <v>2197</v>
      </c>
      <c r="D50" s="1431" t="s">
        <v>2294</v>
      </c>
      <c r="E50" s="1431" t="s">
        <v>2295</v>
      </c>
      <c r="F50" s="1432" t="s">
        <v>2296</v>
      </c>
      <c r="G50" s="1432" t="s">
        <v>2351</v>
      </c>
      <c r="H50" s="1434" t="s">
        <v>2344</v>
      </c>
      <c r="I50" s="1433" t="s">
        <v>2350</v>
      </c>
      <c r="J50" s="1454" t="s">
        <v>2504</v>
      </c>
      <c r="K50" s="1454" t="s">
        <v>2504</v>
      </c>
      <c r="L50" s="1455" t="s">
        <v>2505</v>
      </c>
      <c r="M50" s="1435"/>
      <c r="N50" s="1456"/>
      <c r="O50" s="1433"/>
      <c r="P50" s="1470">
        <v>3996.4</v>
      </c>
      <c r="Q50" s="1455"/>
      <c r="R50" s="1455"/>
      <c r="S50" s="1456"/>
      <c r="T50" s="1456"/>
      <c r="U50" s="1596" t="s">
        <v>2699</v>
      </c>
      <c r="V50" s="807" t="s">
        <v>2911</v>
      </c>
      <c r="W50" s="1480">
        <v>0.03</v>
      </c>
      <c r="X50" s="807">
        <v>2498.52</v>
      </c>
      <c r="Y50" s="800">
        <v>1873.89</v>
      </c>
      <c r="Z50" s="1486"/>
    </row>
    <row r="51" spans="3:26" s="806" customFormat="1" ht="17.25" customHeight="1">
      <c r="C51" s="1417" t="s">
        <v>2198</v>
      </c>
      <c r="D51" s="1431" t="s">
        <v>2294</v>
      </c>
      <c r="E51" s="1431" t="s">
        <v>2295</v>
      </c>
      <c r="F51" s="1432" t="s">
        <v>2296</v>
      </c>
      <c r="G51" s="1432" t="s">
        <v>2352</v>
      </c>
      <c r="H51" s="1434" t="s">
        <v>2344</v>
      </c>
      <c r="I51" s="1433" t="s">
        <v>2341</v>
      </c>
      <c r="J51" s="1454" t="s">
        <v>2504</v>
      </c>
      <c r="K51" s="1454" t="s">
        <v>2504</v>
      </c>
      <c r="L51" s="1455" t="s">
        <v>2505</v>
      </c>
      <c r="M51" s="1435"/>
      <c r="N51" s="1456"/>
      <c r="O51" s="1433"/>
      <c r="P51" s="1470">
        <v>3996.4</v>
      </c>
      <c r="Q51" s="1455"/>
      <c r="R51" s="1455"/>
      <c r="S51" s="1456"/>
      <c r="T51" s="1456"/>
      <c r="U51" s="1596" t="s">
        <v>2699</v>
      </c>
      <c r="V51" s="807" t="s">
        <v>2911</v>
      </c>
      <c r="W51" s="1480">
        <v>0.03</v>
      </c>
      <c r="X51" s="807">
        <v>0</v>
      </c>
      <c r="Y51" s="800">
        <v>9861.6</v>
      </c>
      <c r="Z51" s="1486"/>
    </row>
    <row r="52" spans="3:26" s="806" customFormat="1" ht="17.25" customHeight="1">
      <c r="C52" s="1417" t="s">
        <v>2199</v>
      </c>
      <c r="D52" s="1431" t="s">
        <v>2294</v>
      </c>
      <c r="E52" s="1431" t="s">
        <v>2310</v>
      </c>
      <c r="F52" s="1432" t="s">
        <v>2296</v>
      </c>
      <c r="G52" s="1432" t="s">
        <v>2353</v>
      </c>
      <c r="H52" s="1434" t="s">
        <v>2347</v>
      </c>
      <c r="I52" s="1433" t="s">
        <v>2354</v>
      </c>
      <c r="J52" s="1454" t="s">
        <v>2504</v>
      </c>
      <c r="K52" s="1454" t="s">
        <v>2504</v>
      </c>
      <c r="L52" s="1455" t="s">
        <v>2505</v>
      </c>
      <c r="M52" s="1458"/>
      <c r="N52" s="1456"/>
      <c r="O52" s="1433"/>
      <c r="P52" s="1470">
        <v>4800</v>
      </c>
      <c r="Q52" s="1455"/>
      <c r="R52" s="1455"/>
      <c r="S52" s="1456"/>
      <c r="T52" s="1456"/>
      <c r="U52" s="1596" t="s">
        <v>2699</v>
      </c>
      <c r="V52" s="807" t="s">
        <v>2911</v>
      </c>
      <c r="W52" s="1480">
        <v>0.2</v>
      </c>
      <c r="X52" s="807"/>
      <c r="Y52" s="800"/>
      <c r="Z52" s="1486"/>
    </row>
    <row r="53" spans="3:26" s="806" customFormat="1" ht="17.25" customHeight="1">
      <c r="C53" s="1417" t="s">
        <v>2200</v>
      </c>
      <c r="D53" s="1429" t="s">
        <v>2294</v>
      </c>
      <c r="E53" s="1429" t="s">
        <v>2295</v>
      </c>
      <c r="F53" s="1430" t="s">
        <v>2296</v>
      </c>
      <c r="G53" s="1430" t="s">
        <v>2355</v>
      </c>
      <c r="H53" s="1428" t="s">
        <v>2356</v>
      </c>
      <c r="I53" s="1567" t="s">
        <v>2317</v>
      </c>
      <c r="J53" s="1452" t="s">
        <v>2504</v>
      </c>
      <c r="K53" s="1452" t="s">
        <v>2504</v>
      </c>
      <c r="L53" s="1453" t="s">
        <v>2505</v>
      </c>
      <c r="M53" s="1586" t="s">
        <v>2517</v>
      </c>
      <c r="N53" s="1587" t="s">
        <v>2518</v>
      </c>
      <c r="O53" s="1567" t="s">
        <v>2659</v>
      </c>
      <c r="P53" s="1469">
        <v>4391.76</v>
      </c>
      <c r="Q53" s="1453" t="s">
        <v>2660</v>
      </c>
      <c r="R53" s="1453" t="s">
        <v>2191</v>
      </c>
      <c r="S53" s="1587" t="s">
        <v>2664</v>
      </c>
      <c r="T53" s="1587" t="s">
        <v>2664</v>
      </c>
      <c r="U53" s="1567" t="s">
        <v>2700</v>
      </c>
      <c r="V53" s="807" t="s">
        <v>2911</v>
      </c>
      <c r="W53" s="1480">
        <v>0.03</v>
      </c>
      <c r="X53" s="807"/>
      <c r="Y53" s="800"/>
      <c r="Z53" s="1486"/>
    </row>
    <row r="54" spans="3:26" s="806" customFormat="1" ht="17.25" customHeight="1">
      <c r="C54" s="1417" t="s">
        <v>2201</v>
      </c>
      <c r="D54" s="1429" t="s">
        <v>2294</v>
      </c>
      <c r="E54" s="1429" t="s">
        <v>2295</v>
      </c>
      <c r="F54" s="1430" t="s">
        <v>2296</v>
      </c>
      <c r="G54" s="1430" t="s">
        <v>2357</v>
      </c>
      <c r="H54" s="1428" t="s">
        <v>2356</v>
      </c>
      <c r="I54" s="1565" t="s">
        <v>2319</v>
      </c>
      <c r="J54" s="1452" t="s">
        <v>2504</v>
      </c>
      <c r="K54" s="1452" t="s">
        <v>2504</v>
      </c>
      <c r="L54" s="1453" t="s">
        <v>2505</v>
      </c>
      <c r="M54" s="1586" t="s">
        <v>2517</v>
      </c>
      <c r="N54" s="1587" t="s">
        <v>2518</v>
      </c>
      <c r="O54" s="1567" t="s">
        <v>2659</v>
      </c>
      <c r="P54" s="1466">
        <v>6281.4</v>
      </c>
      <c r="Q54" s="1453" t="s">
        <v>2660</v>
      </c>
      <c r="R54" s="1453" t="s">
        <v>2191</v>
      </c>
      <c r="S54" s="1587" t="s">
        <v>2664</v>
      </c>
      <c r="T54" s="1587" t="s">
        <v>2664</v>
      </c>
      <c r="U54" s="1567" t="s">
        <v>2700</v>
      </c>
      <c r="V54" s="807" t="s">
        <v>2911</v>
      </c>
      <c r="W54" s="1480">
        <v>0.03</v>
      </c>
      <c r="X54" s="807"/>
      <c r="Y54" s="800"/>
      <c r="Z54" s="1486"/>
    </row>
    <row r="55" spans="3:26" s="806" customFormat="1" ht="17.25" customHeight="1">
      <c r="C55" s="1417" t="s">
        <v>2202</v>
      </c>
      <c r="D55" s="1429" t="s">
        <v>2294</v>
      </c>
      <c r="E55" s="1429" t="s">
        <v>2295</v>
      </c>
      <c r="F55" s="1430" t="s">
        <v>2296</v>
      </c>
      <c r="G55" s="1430" t="s">
        <v>2358</v>
      </c>
      <c r="H55" s="1428" t="s">
        <v>2356</v>
      </c>
      <c r="I55" s="1567" t="s">
        <v>2359</v>
      </c>
      <c r="J55" s="1452" t="s">
        <v>2504</v>
      </c>
      <c r="K55" s="1452" t="s">
        <v>2504</v>
      </c>
      <c r="L55" s="1453" t="s">
        <v>2505</v>
      </c>
      <c r="M55" s="1586" t="s">
        <v>2535</v>
      </c>
      <c r="N55" s="1587" t="s">
        <v>2518</v>
      </c>
      <c r="O55" s="1567" t="s">
        <v>2659</v>
      </c>
      <c r="P55" s="1469">
        <v>4391.76</v>
      </c>
      <c r="Q55" s="1453" t="s">
        <v>2660</v>
      </c>
      <c r="R55" s="1453" t="s">
        <v>2192</v>
      </c>
      <c r="S55" s="1587" t="s">
        <v>2664</v>
      </c>
      <c r="T55" s="1587" t="s">
        <v>2664</v>
      </c>
      <c r="U55" s="1567" t="s">
        <v>2700</v>
      </c>
      <c r="V55" s="807" t="s">
        <v>2911</v>
      </c>
      <c r="W55" s="1480">
        <v>0.03</v>
      </c>
      <c r="X55" s="807"/>
      <c r="Y55" s="800"/>
      <c r="Z55" s="1486"/>
    </row>
    <row r="56" spans="3:26" s="806" customFormat="1" ht="17.25" customHeight="1">
      <c r="C56" s="1417" t="s">
        <v>2203</v>
      </c>
      <c r="D56" s="1429" t="s">
        <v>2294</v>
      </c>
      <c r="E56" s="1429" t="s">
        <v>2295</v>
      </c>
      <c r="F56" s="1430" t="s">
        <v>2296</v>
      </c>
      <c r="G56" s="1430" t="s">
        <v>2360</v>
      </c>
      <c r="H56" s="1428" t="s">
        <v>2356</v>
      </c>
      <c r="I56" s="1567" t="s">
        <v>2361</v>
      </c>
      <c r="J56" s="1452" t="s">
        <v>2504</v>
      </c>
      <c r="K56" s="1452" t="s">
        <v>2504</v>
      </c>
      <c r="L56" s="1453" t="s">
        <v>2505</v>
      </c>
      <c r="M56" s="1586" t="s">
        <v>2535</v>
      </c>
      <c r="N56" s="1587" t="s">
        <v>2518</v>
      </c>
      <c r="O56" s="1567" t="s">
        <v>2659</v>
      </c>
      <c r="P56" s="1469">
        <v>6281.4</v>
      </c>
      <c r="Q56" s="1453" t="s">
        <v>2660</v>
      </c>
      <c r="R56" s="1453" t="s">
        <v>2192</v>
      </c>
      <c r="S56" s="1587" t="s">
        <v>2664</v>
      </c>
      <c r="T56" s="1587" t="s">
        <v>2664</v>
      </c>
      <c r="U56" s="1567" t="s">
        <v>2700</v>
      </c>
      <c r="V56" s="807" t="s">
        <v>2911</v>
      </c>
      <c r="W56" s="1480">
        <v>0.03</v>
      </c>
      <c r="X56" s="807"/>
      <c r="Y56" s="800"/>
      <c r="Z56" s="1486"/>
    </row>
    <row r="57" spans="3:26" s="806" customFormat="1" ht="17.25" customHeight="1">
      <c r="C57" s="1417" t="s">
        <v>2204</v>
      </c>
      <c r="D57" s="1429" t="s">
        <v>2294</v>
      </c>
      <c r="E57" s="1429" t="s">
        <v>2295</v>
      </c>
      <c r="F57" s="1430" t="s">
        <v>2296</v>
      </c>
      <c r="G57" s="1430" t="s">
        <v>2362</v>
      </c>
      <c r="H57" s="1428" t="s">
        <v>2363</v>
      </c>
      <c r="I57" s="1567" t="s">
        <v>2317</v>
      </c>
      <c r="J57" s="1452" t="s">
        <v>2504</v>
      </c>
      <c r="K57" s="1452" t="s">
        <v>2504</v>
      </c>
      <c r="L57" s="1453" t="s">
        <v>2505</v>
      </c>
      <c r="M57" s="1586" t="s">
        <v>2517</v>
      </c>
      <c r="N57" s="1587" t="s">
        <v>2518</v>
      </c>
      <c r="O57" s="1567" t="s">
        <v>2659</v>
      </c>
      <c r="P57" s="1469">
        <v>4391.76</v>
      </c>
      <c r="Q57" s="1453" t="s">
        <v>2660</v>
      </c>
      <c r="R57" s="1453" t="s">
        <v>2191</v>
      </c>
      <c r="S57" s="1587" t="s">
        <v>2664</v>
      </c>
      <c r="T57" s="1587" t="s">
        <v>2664</v>
      </c>
      <c r="U57" s="1567" t="s">
        <v>2701</v>
      </c>
      <c r="V57" s="807" t="s">
        <v>2911</v>
      </c>
      <c r="W57" s="1480">
        <v>0.03</v>
      </c>
      <c r="X57" s="807"/>
      <c r="Y57" s="800"/>
      <c r="Z57" s="1486"/>
    </row>
    <row r="58" spans="3:26" s="806" customFormat="1" ht="17.25" customHeight="1">
      <c r="C58" s="1417" t="s">
        <v>2205</v>
      </c>
      <c r="D58" s="1429" t="s">
        <v>2294</v>
      </c>
      <c r="E58" s="1429" t="s">
        <v>2295</v>
      </c>
      <c r="F58" s="1430" t="s">
        <v>2296</v>
      </c>
      <c r="G58" s="1430" t="s">
        <v>2364</v>
      </c>
      <c r="H58" s="1428" t="s">
        <v>2363</v>
      </c>
      <c r="I58" s="1565" t="s">
        <v>2319</v>
      </c>
      <c r="J58" s="1452" t="s">
        <v>2504</v>
      </c>
      <c r="K58" s="1452" t="s">
        <v>2504</v>
      </c>
      <c r="L58" s="1453" t="s">
        <v>2505</v>
      </c>
      <c r="M58" s="1586" t="s">
        <v>2517</v>
      </c>
      <c r="N58" s="1587" t="s">
        <v>2518</v>
      </c>
      <c r="O58" s="1567" t="s">
        <v>2659</v>
      </c>
      <c r="P58" s="1466">
        <v>6281.4</v>
      </c>
      <c r="Q58" s="1453" t="s">
        <v>2660</v>
      </c>
      <c r="R58" s="1453" t="s">
        <v>2191</v>
      </c>
      <c r="S58" s="1587" t="s">
        <v>2664</v>
      </c>
      <c r="T58" s="1587" t="s">
        <v>2664</v>
      </c>
      <c r="U58" s="1567" t="s">
        <v>2701</v>
      </c>
      <c r="V58" s="807" t="s">
        <v>2911</v>
      </c>
      <c r="W58" s="1480">
        <v>0.03</v>
      </c>
      <c r="X58" s="807"/>
      <c r="Y58" s="800"/>
      <c r="Z58" s="1486"/>
    </row>
    <row r="59" spans="3:26" s="806" customFormat="1" ht="17.25" customHeight="1">
      <c r="C59" s="1417" t="s">
        <v>2206</v>
      </c>
      <c r="D59" s="1429" t="s">
        <v>2294</v>
      </c>
      <c r="E59" s="1429" t="s">
        <v>2295</v>
      </c>
      <c r="F59" s="1430" t="s">
        <v>2296</v>
      </c>
      <c r="G59" s="1430" t="s">
        <v>2365</v>
      </c>
      <c r="H59" s="1428" t="s">
        <v>2363</v>
      </c>
      <c r="I59" s="1567" t="s">
        <v>2317</v>
      </c>
      <c r="J59" s="1452" t="s">
        <v>2504</v>
      </c>
      <c r="K59" s="1452" t="s">
        <v>2504</v>
      </c>
      <c r="L59" s="1453" t="s">
        <v>2505</v>
      </c>
      <c r="M59" s="1586" t="s">
        <v>2517</v>
      </c>
      <c r="N59" s="1587" t="s">
        <v>2518</v>
      </c>
      <c r="O59" s="1567" t="s">
        <v>2659</v>
      </c>
      <c r="P59" s="1469">
        <v>4391.76</v>
      </c>
      <c r="Q59" s="1453" t="s">
        <v>2660</v>
      </c>
      <c r="R59" s="1453" t="s">
        <v>2191</v>
      </c>
      <c r="S59" s="1587" t="s">
        <v>2664</v>
      </c>
      <c r="T59" s="1587" t="s">
        <v>2664</v>
      </c>
      <c r="U59" s="1567" t="s">
        <v>2701</v>
      </c>
      <c r="V59" s="807" t="s">
        <v>2911</v>
      </c>
      <c r="W59" s="1480">
        <v>0.03</v>
      </c>
      <c r="X59" s="807"/>
      <c r="Y59" s="800"/>
      <c r="Z59" s="1486"/>
    </row>
    <row r="60" spans="3:26" s="806" customFormat="1" ht="17.25" customHeight="1">
      <c r="C60" s="1417" t="s">
        <v>2207</v>
      </c>
      <c r="D60" s="1429" t="s">
        <v>2294</v>
      </c>
      <c r="E60" s="1429" t="s">
        <v>2295</v>
      </c>
      <c r="F60" s="1430" t="s">
        <v>2296</v>
      </c>
      <c r="G60" s="1430" t="s">
        <v>2366</v>
      </c>
      <c r="H60" s="1428" t="s">
        <v>2363</v>
      </c>
      <c r="I60" s="1565" t="s">
        <v>2319</v>
      </c>
      <c r="J60" s="1452" t="s">
        <v>2504</v>
      </c>
      <c r="K60" s="1452" t="s">
        <v>2504</v>
      </c>
      <c r="L60" s="1453" t="s">
        <v>2505</v>
      </c>
      <c r="M60" s="1586" t="s">
        <v>2517</v>
      </c>
      <c r="N60" s="1587" t="s">
        <v>2518</v>
      </c>
      <c r="O60" s="1567" t="s">
        <v>2659</v>
      </c>
      <c r="P60" s="1466">
        <v>6281.4</v>
      </c>
      <c r="Q60" s="1453" t="s">
        <v>2660</v>
      </c>
      <c r="R60" s="1453" t="s">
        <v>2191</v>
      </c>
      <c r="S60" s="1587" t="s">
        <v>2664</v>
      </c>
      <c r="T60" s="1587" t="s">
        <v>2664</v>
      </c>
      <c r="U60" s="1567" t="s">
        <v>2701</v>
      </c>
      <c r="V60" s="807" t="s">
        <v>2911</v>
      </c>
      <c r="W60" s="1480">
        <v>0.03</v>
      </c>
      <c r="X60" s="807"/>
      <c r="Y60" s="800"/>
      <c r="Z60" s="1486"/>
    </row>
    <row r="61" spans="3:26" s="806" customFormat="1" ht="17.25" customHeight="1">
      <c r="C61" s="1417" t="s">
        <v>2208</v>
      </c>
      <c r="D61" s="1431" t="s">
        <v>2294</v>
      </c>
      <c r="E61" s="1431" t="s">
        <v>2310</v>
      </c>
      <c r="F61" s="1432" t="s">
        <v>2296</v>
      </c>
      <c r="G61" s="1430" t="s">
        <v>2367</v>
      </c>
      <c r="H61" s="1428" t="s">
        <v>2363</v>
      </c>
      <c r="I61" s="1433" t="s">
        <v>2312</v>
      </c>
      <c r="J61" s="1432" t="s">
        <v>2509</v>
      </c>
      <c r="K61" s="1432" t="s">
        <v>2536</v>
      </c>
      <c r="L61" s="1455" t="s">
        <v>2537</v>
      </c>
      <c r="M61" s="1458">
        <v>67</v>
      </c>
      <c r="N61" s="1456">
        <v>41666</v>
      </c>
      <c r="O61" s="1433" t="s">
        <v>2670</v>
      </c>
      <c r="P61" s="1470">
        <v>12851.7</v>
      </c>
      <c r="Q61" s="1455" t="s">
        <v>2660</v>
      </c>
      <c r="R61" s="1455" t="s">
        <v>2201</v>
      </c>
      <c r="S61" s="1456">
        <v>41666</v>
      </c>
      <c r="T61" s="1456">
        <v>41666</v>
      </c>
      <c r="U61" s="1433" t="s">
        <v>2702</v>
      </c>
      <c r="V61" s="807" t="s">
        <v>2911</v>
      </c>
      <c r="W61" s="1480">
        <v>0.2</v>
      </c>
      <c r="X61" s="807"/>
      <c r="Y61" s="800"/>
      <c r="Z61" s="1486"/>
    </row>
    <row r="62" spans="3:26" s="806" customFormat="1" ht="17.25" customHeight="1">
      <c r="C62" s="1417" t="s">
        <v>2209</v>
      </c>
      <c r="D62" s="1429" t="s">
        <v>2294</v>
      </c>
      <c r="E62" s="1429" t="s">
        <v>2295</v>
      </c>
      <c r="F62" s="1430" t="s">
        <v>2296</v>
      </c>
      <c r="G62" s="1430" t="s">
        <v>2368</v>
      </c>
      <c r="H62" s="1428" t="s">
        <v>2363</v>
      </c>
      <c r="I62" s="1567" t="s">
        <v>2359</v>
      </c>
      <c r="J62" s="1452" t="s">
        <v>2504</v>
      </c>
      <c r="K62" s="1452" t="s">
        <v>2504</v>
      </c>
      <c r="L62" s="1453" t="s">
        <v>2505</v>
      </c>
      <c r="M62" s="1586" t="s">
        <v>2535</v>
      </c>
      <c r="N62" s="1587" t="s">
        <v>2518</v>
      </c>
      <c r="O62" s="1567" t="s">
        <v>2659</v>
      </c>
      <c r="P62" s="1469">
        <v>4391.76</v>
      </c>
      <c r="Q62" s="1453" t="s">
        <v>2660</v>
      </c>
      <c r="R62" s="1453" t="s">
        <v>2192</v>
      </c>
      <c r="S62" s="1587" t="s">
        <v>2664</v>
      </c>
      <c r="T62" s="1587" t="s">
        <v>2664</v>
      </c>
      <c r="U62" s="1567" t="s">
        <v>2701</v>
      </c>
      <c r="V62" s="807" t="s">
        <v>2911</v>
      </c>
      <c r="W62" s="1480">
        <v>0.03</v>
      </c>
      <c r="X62" s="807"/>
      <c r="Y62" s="800"/>
      <c r="Z62" s="1486"/>
    </row>
    <row r="63" spans="3:26" s="806" customFormat="1" ht="17.25" customHeight="1">
      <c r="C63" s="1417" t="s">
        <v>2210</v>
      </c>
      <c r="D63" s="1429" t="s">
        <v>2294</v>
      </c>
      <c r="E63" s="1429" t="s">
        <v>2295</v>
      </c>
      <c r="F63" s="1430" t="s">
        <v>2296</v>
      </c>
      <c r="G63" s="1430" t="s">
        <v>2369</v>
      </c>
      <c r="H63" s="1428" t="s">
        <v>2363</v>
      </c>
      <c r="I63" s="1567" t="s">
        <v>2361</v>
      </c>
      <c r="J63" s="1452" t="s">
        <v>2504</v>
      </c>
      <c r="K63" s="1452" t="s">
        <v>2504</v>
      </c>
      <c r="L63" s="1453" t="s">
        <v>2505</v>
      </c>
      <c r="M63" s="1586" t="s">
        <v>2535</v>
      </c>
      <c r="N63" s="1587" t="s">
        <v>2518</v>
      </c>
      <c r="O63" s="1567" t="s">
        <v>2659</v>
      </c>
      <c r="P63" s="1469">
        <v>6281.4</v>
      </c>
      <c r="Q63" s="1453" t="s">
        <v>2660</v>
      </c>
      <c r="R63" s="1453" t="s">
        <v>2192</v>
      </c>
      <c r="S63" s="1587" t="s">
        <v>2664</v>
      </c>
      <c r="T63" s="1587" t="s">
        <v>2664</v>
      </c>
      <c r="U63" s="1567" t="s">
        <v>2701</v>
      </c>
      <c r="V63" s="807" t="s">
        <v>2911</v>
      </c>
      <c r="W63" s="1480">
        <v>0.03</v>
      </c>
      <c r="X63" s="807"/>
      <c r="Y63" s="800"/>
      <c r="Z63" s="1486"/>
    </row>
    <row r="64" spans="3:26" s="806" customFormat="1" ht="17.25" customHeight="1">
      <c r="C64" s="1417" t="s">
        <v>2211</v>
      </c>
      <c r="D64" s="1429" t="s">
        <v>2294</v>
      </c>
      <c r="E64" s="1429" t="s">
        <v>2295</v>
      </c>
      <c r="F64" s="1430" t="s">
        <v>2296</v>
      </c>
      <c r="G64" s="1430" t="s">
        <v>2370</v>
      </c>
      <c r="H64" s="1428" t="s">
        <v>2371</v>
      </c>
      <c r="I64" s="1567" t="s">
        <v>2359</v>
      </c>
      <c r="J64" s="1452" t="s">
        <v>2504</v>
      </c>
      <c r="K64" s="1452" t="s">
        <v>2504</v>
      </c>
      <c r="L64" s="1453" t="s">
        <v>2505</v>
      </c>
      <c r="M64" s="1586" t="s">
        <v>2535</v>
      </c>
      <c r="N64" s="1587" t="s">
        <v>2518</v>
      </c>
      <c r="O64" s="1567" t="s">
        <v>2671</v>
      </c>
      <c r="P64" s="1469">
        <v>4391.76</v>
      </c>
      <c r="Q64" s="1453" t="s">
        <v>2660</v>
      </c>
      <c r="R64" s="1453" t="s">
        <v>2192</v>
      </c>
      <c r="S64" s="1587" t="s">
        <v>2664</v>
      </c>
      <c r="T64" s="1587" t="s">
        <v>2664</v>
      </c>
      <c r="U64" s="1567" t="s">
        <v>2703</v>
      </c>
      <c r="V64" s="807" t="s">
        <v>2911</v>
      </c>
      <c r="W64" s="1480">
        <v>0.03</v>
      </c>
      <c r="X64" s="807"/>
      <c r="Y64" s="800"/>
      <c r="Z64" s="1486"/>
    </row>
    <row r="65" spans="3:26" s="806" customFormat="1" ht="17.25" customHeight="1">
      <c r="C65" s="1417" t="s">
        <v>2212</v>
      </c>
      <c r="D65" s="1429" t="s">
        <v>2294</v>
      </c>
      <c r="E65" s="1429" t="s">
        <v>2295</v>
      </c>
      <c r="F65" s="1430" t="s">
        <v>2296</v>
      </c>
      <c r="G65" s="1430" t="s">
        <v>2372</v>
      </c>
      <c r="H65" s="1428" t="s">
        <v>2371</v>
      </c>
      <c r="I65" s="1567" t="s">
        <v>2361</v>
      </c>
      <c r="J65" s="1452" t="s">
        <v>2504</v>
      </c>
      <c r="K65" s="1452" t="s">
        <v>2504</v>
      </c>
      <c r="L65" s="1453" t="s">
        <v>2505</v>
      </c>
      <c r="M65" s="1586" t="s">
        <v>2535</v>
      </c>
      <c r="N65" s="1587" t="s">
        <v>2518</v>
      </c>
      <c r="O65" s="1567" t="s">
        <v>2659</v>
      </c>
      <c r="P65" s="1469">
        <v>6281.4</v>
      </c>
      <c r="Q65" s="1453" t="s">
        <v>2660</v>
      </c>
      <c r="R65" s="1453" t="s">
        <v>2192</v>
      </c>
      <c r="S65" s="1587" t="s">
        <v>2664</v>
      </c>
      <c r="T65" s="1587" t="s">
        <v>2664</v>
      </c>
      <c r="U65" s="1567" t="s">
        <v>2703</v>
      </c>
      <c r="V65" s="807" t="s">
        <v>2911</v>
      </c>
      <c r="W65" s="1480">
        <v>0.03</v>
      </c>
      <c r="X65" s="807"/>
      <c r="Y65" s="800"/>
      <c r="Z65" s="1486"/>
    </row>
    <row r="66" spans="3:26" s="806" customFormat="1" ht="17.25" customHeight="1">
      <c r="C66" s="1417" t="s">
        <v>2213</v>
      </c>
      <c r="D66" s="1429" t="s">
        <v>2294</v>
      </c>
      <c r="E66" s="1429" t="s">
        <v>2295</v>
      </c>
      <c r="F66" s="1430" t="s">
        <v>2296</v>
      </c>
      <c r="G66" s="1430" t="s">
        <v>2373</v>
      </c>
      <c r="H66" s="1428" t="s">
        <v>2371</v>
      </c>
      <c r="I66" s="1567" t="s">
        <v>2359</v>
      </c>
      <c r="J66" s="1452" t="s">
        <v>2504</v>
      </c>
      <c r="K66" s="1452" t="s">
        <v>2504</v>
      </c>
      <c r="L66" s="1453" t="s">
        <v>2505</v>
      </c>
      <c r="M66" s="1586" t="s">
        <v>2535</v>
      </c>
      <c r="N66" s="1587" t="s">
        <v>2518</v>
      </c>
      <c r="O66" s="1567" t="s">
        <v>2659</v>
      </c>
      <c r="P66" s="1469">
        <v>4391.76</v>
      </c>
      <c r="Q66" s="1453" t="s">
        <v>2660</v>
      </c>
      <c r="R66" s="1453" t="s">
        <v>2192</v>
      </c>
      <c r="S66" s="1587" t="s">
        <v>2664</v>
      </c>
      <c r="T66" s="1587" t="s">
        <v>2664</v>
      </c>
      <c r="U66" s="1567" t="s">
        <v>2703</v>
      </c>
      <c r="V66" s="807" t="s">
        <v>2911</v>
      </c>
      <c r="W66" s="1480">
        <v>0.03</v>
      </c>
      <c r="X66" s="807"/>
      <c r="Y66" s="800"/>
      <c r="Z66" s="1486"/>
    </row>
    <row r="67" spans="3:26" s="806" customFormat="1" ht="17.25" customHeight="1">
      <c r="C67" s="1417" t="s">
        <v>2214</v>
      </c>
      <c r="D67" s="1429" t="s">
        <v>2294</v>
      </c>
      <c r="E67" s="1429" t="s">
        <v>2295</v>
      </c>
      <c r="F67" s="1430" t="s">
        <v>2296</v>
      </c>
      <c r="G67" s="1430" t="s">
        <v>2374</v>
      </c>
      <c r="H67" s="1428" t="s">
        <v>2371</v>
      </c>
      <c r="I67" s="1567" t="s">
        <v>2361</v>
      </c>
      <c r="J67" s="1452" t="s">
        <v>2504</v>
      </c>
      <c r="K67" s="1452" t="s">
        <v>2504</v>
      </c>
      <c r="L67" s="1453" t="s">
        <v>2505</v>
      </c>
      <c r="M67" s="1586" t="s">
        <v>2535</v>
      </c>
      <c r="N67" s="1587" t="s">
        <v>2518</v>
      </c>
      <c r="O67" s="1567" t="s">
        <v>2659</v>
      </c>
      <c r="P67" s="1469">
        <v>6281.4</v>
      </c>
      <c r="Q67" s="1453" t="s">
        <v>2660</v>
      </c>
      <c r="R67" s="1453" t="s">
        <v>2192</v>
      </c>
      <c r="S67" s="1587" t="s">
        <v>2664</v>
      </c>
      <c r="T67" s="1587" t="s">
        <v>2664</v>
      </c>
      <c r="U67" s="1567" t="s">
        <v>2703</v>
      </c>
      <c r="V67" s="807" t="s">
        <v>2911</v>
      </c>
      <c r="W67" s="1480">
        <v>0.03</v>
      </c>
      <c r="X67" s="807"/>
      <c r="Y67" s="800"/>
      <c r="Z67" s="1486"/>
    </row>
    <row r="68" spans="3:26" s="806" customFormat="1" ht="17.25" customHeight="1">
      <c r="C68" s="1417" t="s">
        <v>2215</v>
      </c>
      <c r="D68" s="1424" t="s">
        <v>2294</v>
      </c>
      <c r="E68" s="1424" t="s">
        <v>2295</v>
      </c>
      <c r="F68" s="1425" t="s">
        <v>2296</v>
      </c>
      <c r="G68" s="1430" t="s">
        <v>2375</v>
      </c>
      <c r="H68" s="1426" t="s">
        <v>2376</v>
      </c>
      <c r="I68" s="1565" t="s">
        <v>2377</v>
      </c>
      <c r="J68" s="1448" t="s">
        <v>2504</v>
      </c>
      <c r="K68" s="1448" t="s">
        <v>2504</v>
      </c>
      <c r="L68" s="1449" t="s">
        <v>2505</v>
      </c>
      <c r="M68" s="1581" t="s">
        <v>2538</v>
      </c>
      <c r="N68" s="1582" t="s">
        <v>2507</v>
      </c>
      <c r="O68" s="1565" t="s">
        <v>2659</v>
      </c>
      <c r="P68" s="1466">
        <v>3393</v>
      </c>
      <c r="Q68" s="1449" t="s">
        <v>2660</v>
      </c>
      <c r="R68" s="1449" t="s">
        <v>2186</v>
      </c>
      <c r="S68" s="1582" t="s">
        <v>2661</v>
      </c>
      <c r="T68" s="1582" t="s">
        <v>2661</v>
      </c>
      <c r="U68" s="1565" t="s">
        <v>2704</v>
      </c>
      <c r="V68" s="807" t="s">
        <v>2911</v>
      </c>
      <c r="W68" s="1480">
        <v>0.03</v>
      </c>
      <c r="X68" s="807"/>
      <c r="Y68" s="800"/>
      <c r="Z68" s="1486"/>
    </row>
    <row r="69" spans="3:26" s="806" customFormat="1" ht="17.25" customHeight="1">
      <c r="C69" s="1417" t="s">
        <v>2216</v>
      </c>
      <c r="D69" s="1424" t="s">
        <v>2294</v>
      </c>
      <c r="E69" s="1424" t="s">
        <v>2295</v>
      </c>
      <c r="F69" s="1425" t="s">
        <v>2296</v>
      </c>
      <c r="G69" s="1430" t="s">
        <v>2378</v>
      </c>
      <c r="H69" s="1426" t="s">
        <v>2376</v>
      </c>
      <c r="I69" s="1565" t="s">
        <v>2377</v>
      </c>
      <c r="J69" s="1448" t="s">
        <v>2504</v>
      </c>
      <c r="K69" s="1448" t="s">
        <v>2504</v>
      </c>
      <c r="L69" s="1449" t="s">
        <v>2505</v>
      </c>
      <c r="M69" s="1581" t="s">
        <v>2538</v>
      </c>
      <c r="N69" s="1582" t="s">
        <v>2507</v>
      </c>
      <c r="O69" s="1565" t="s">
        <v>2659</v>
      </c>
      <c r="P69" s="1466">
        <v>3393</v>
      </c>
      <c r="Q69" s="1449" t="s">
        <v>2660</v>
      </c>
      <c r="R69" s="1449" t="s">
        <v>2186</v>
      </c>
      <c r="S69" s="1582" t="s">
        <v>2661</v>
      </c>
      <c r="T69" s="1582" t="s">
        <v>2661</v>
      </c>
      <c r="U69" s="1565" t="s">
        <v>2704</v>
      </c>
      <c r="V69" s="807" t="s">
        <v>2911</v>
      </c>
      <c r="W69" s="1480">
        <v>0.03</v>
      </c>
      <c r="X69" s="807"/>
      <c r="Y69" s="800"/>
      <c r="Z69" s="1486"/>
    </row>
    <row r="70" spans="3:26" s="806" customFormat="1" ht="17.25" customHeight="1">
      <c r="C70" s="1417" t="s">
        <v>2217</v>
      </c>
      <c r="D70" s="1424" t="s">
        <v>2294</v>
      </c>
      <c r="E70" s="1424" t="s">
        <v>2295</v>
      </c>
      <c r="F70" s="1425" t="s">
        <v>2296</v>
      </c>
      <c r="G70" s="1430" t="s">
        <v>2379</v>
      </c>
      <c r="H70" s="1426" t="s">
        <v>2376</v>
      </c>
      <c r="I70" s="1565" t="s">
        <v>2377</v>
      </c>
      <c r="J70" s="1448" t="s">
        <v>2504</v>
      </c>
      <c r="K70" s="1448" t="s">
        <v>2504</v>
      </c>
      <c r="L70" s="1449" t="s">
        <v>2505</v>
      </c>
      <c r="M70" s="1581" t="s">
        <v>2538</v>
      </c>
      <c r="N70" s="1582" t="s">
        <v>2507</v>
      </c>
      <c r="O70" s="1565" t="s">
        <v>2659</v>
      </c>
      <c r="P70" s="1466">
        <v>3393</v>
      </c>
      <c r="Q70" s="1449" t="s">
        <v>2660</v>
      </c>
      <c r="R70" s="1449" t="s">
        <v>2186</v>
      </c>
      <c r="S70" s="1582" t="s">
        <v>2661</v>
      </c>
      <c r="T70" s="1582" t="s">
        <v>2661</v>
      </c>
      <c r="U70" s="1565" t="s">
        <v>2704</v>
      </c>
      <c r="V70" s="807" t="s">
        <v>2911</v>
      </c>
      <c r="W70" s="1480">
        <v>0.03</v>
      </c>
      <c r="X70" s="807"/>
      <c r="Y70" s="800"/>
      <c r="Z70" s="1486"/>
    </row>
    <row r="71" spans="3:26" s="806" customFormat="1" ht="17.25" customHeight="1">
      <c r="C71" s="1417" t="s">
        <v>2218</v>
      </c>
      <c r="D71" s="1424" t="s">
        <v>2294</v>
      </c>
      <c r="E71" s="1424" t="s">
        <v>2295</v>
      </c>
      <c r="F71" s="1425" t="s">
        <v>2296</v>
      </c>
      <c r="G71" s="1430" t="s">
        <v>2380</v>
      </c>
      <c r="H71" s="1426" t="s">
        <v>2376</v>
      </c>
      <c r="I71" s="1565" t="s">
        <v>2377</v>
      </c>
      <c r="J71" s="1448" t="s">
        <v>2504</v>
      </c>
      <c r="K71" s="1448" t="s">
        <v>2504</v>
      </c>
      <c r="L71" s="1449" t="s">
        <v>2505</v>
      </c>
      <c r="M71" s="1581" t="s">
        <v>2538</v>
      </c>
      <c r="N71" s="1582" t="s">
        <v>2507</v>
      </c>
      <c r="O71" s="1565" t="s">
        <v>2659</v>
      </c>
      <c r="P71" s="1466">
        <v>3393</v>
      </c>
      <c r="Q71" s="1449" t="s">
        <v>2660</v>
      </c>
      <c r="R71" s="1449" t="s">
        <v>2186</v>
      </c>
      <c r="S71" s="1582" t="s">
        <v>2661</v>
      </c>
      <c r="T71" s="1582" t="s">
        <v>2661</v>
      </c>
      <c r="U71" s="1565" t="s">
        <v>2704</v>
      </c>
      <c r="V71" s="807" t="s">
        <v>2911</v>
      </c>
      <c r="W71" s="1480">
        <v>0.03</v>
      </c>
      <c r="X71" s="807"/>
      <c r="Y71" s="800"/>
      <c r="Z71" s="1486"/>
    </row>
    <row r="72" spans="3:26" s="806" customFormat="1" ht="17.25" customHeight="1">
      <c r="C72" s="1417" t="s">
        <v>2219</v>
      </c>
      <c r="D72" s="1424" t="s">
        <v>2294</v>
      </c>
      <c r="E72" s="1424" t="s">
        <v>2295</v>
      </c>
      <c r="F72" s="1425" t="s">
        <v>2296</v>
      </c>
      <c r="G72" s="1430" t="s">
        <v>2381</v>
      </c>
      <c r="H72" s="1426" t="s">
        <v>2376</v>
      </c>
      <c r="I72" s="1565" t="s">
        <v>2377</v>
      </c>
      <c r="J72" s="1448" t="s">
        <v>2504</v>
      </c>
      <c r="K72" s="1448" t="s">
        <v>2504</v>
      </c>
      <c r="L72" s="1449" t="s">
        <v>2505</v>
      </c>
      <c r="M72" s="1581" t="s">
        <v>2538</v>
      </c>
      <c r="N72" s="1582" t="s">
        <v>2507</v>
      </c>
      <c r="O72" s="1565" t="s">
        <v>2659</v>
      </c>
      <c r="P72" s="1466">
        <v>3393</v>
      </c>
      <c r="Q72" s="1449" t="s">
        <v>2660</v>
      </c>
      <c r="R72" s="1449" t="s">
        <v>2186</v>
      </c>
      <c r="S72" s="1582" t="s">
        <v>2661</v>
      </c>
      <c r="T72" s="1582" t="s">
        <v>2661</v>
      </c>
      <c r="U72" s="1565" t="s">
        <v>2704</v>
      </c>
      <c r="V72" s="807" t="s">
        <v>2911</v>
      </c>
      <c r="W72" s="1480">
        <v>0.03</v>
      </c>
      <c r="X72" s="807"/>
      <c r="Y72" s="800"/>
      <c r="Z72" s="1486"/>
    </row>
    <row r="73" spans="3:26" s="806" customFormat="1" ht="17.25" customHeight="1">
      <c r="C73" s="1417" t="s">
        <v>2220</v>
      </c>
      <c r="D73" s="1424" t="s">
        <v>2294</v>
      </c>
      <c r="E73" s="1424" t="s">
        <v>2295</v>
      </c>
      <c r="F73" s="1425" t="s">
        <v>2296</v>
      </c>
      <c r="G73" s="1430" t="s">
        <v>2382</v>
      </c>
      <c r="H73" s="1426" t="s">
        <v>2376</v>
      </c>
      <c r="I73" s="1565" t="s">
        <v>2383</v>
      </c>
      <c r="J73" s="1448" t="s">
        <v>2504</v>
      </c>
      <c r="K73" s="1448" t="s">
        <v>2504</v>
      </c>
      <c r="L73" s="1449" t="s">
        <v>2505</v>
      </c>
      <c r="M73" s="1581" t="s">
        <v>2535</v>
      </c>
      <c r="N73" s="1582" t="s">
        <v>2518</v>
      </c>
      <c r="O73" s="1565" t="s">
        <v>2659</v>
      </c>
      <c r="P73" s="1466">
        <v>4391.76</v>
      </c>
      <c r="Q73" s="1449" t="s">
        <v>2660</v>
      </c>
      <c r="R73" s="1449" t="s">
        <v>2192</v>
      </c>
      <c r="S73" s="1582" t="s">
        <v>2664</v>
      </c>
      <c r="T73" s="1582" t="s">
        <v>2664</v>
      </c>
      <c r="U73" s="1565" t="s">
        <v>2704</v>
      </c>
      <c r="V73" s="807" t="s">
        <v>2911</v>
      </c>
      <c r="W73" s="1480">
        <v>0.03</v>
      </c>
      <c r="X73" s="807"/>
      <c r="Y73" s="800"/>
      <c r="Z73" s="1486"/>
    </row>
    <row r="74" spans="3:26" s="806" customFormat="1" ht="17.25" customHeight="1">
      <c r="C74" s="1417" t="s">
        <v>2221</v>
      </c>
      <c r="D74" s="1424" t="s">
        <v>2294</v>
      </c>
      <c r="E74" s="1424" t="s">
        <v>2295</v>
      </c>
      <c r="F74" s="1425" t="s">
        <v>2296</v>
      </c>
      <c r="G74" s="1430" t="s">
        <v>2384</v>
      </c>
      <c r="H74" s="1426" t="s">
        <v>2376</v>
      </c>
      <c r="I74" s="1565" t="s">
        <v>2361</v>
      </c>
      <c r="J74" s="1448" t="s">
        <v>2504</v>
      </c>
      <c r="K74" s="1448" t="s">
        <v>2504</v>
      </c>
      <c r="L74" s="1449" t="s">
        <v>2505</v>
      </c>
      <c r="M74" s="1581" t="s">
        <v>2535</v>
      </c>
      <c r="N74" s="1582" t="s">
        <v>2518</v>
      </c>
      <c r="O74" s="1565" t="s">
        <v>2659</v>
      </c>
      <c r="P74" s="1469">
        <v>6281.4</v>
      </c>
      <c r="Q74" s="1449" t="s">
        <v>2660</v>
      </c>
      <c r="R74" s="1449" t="s">
        <v>2192</v>
      </c>
      <c r="S74" s="1582" t="s">
        <v>2664</v>
      </c>
      <c r="T74" s="1582" t="s">
        <v>2664</v>
      </c>
      <c r="U74" s="1565" t="s">
        <v>2704</v>
      </c>
      <c r="V74" s="807" t="s">
        <v>2911</v>
      </c>
      <c r="W74" s="1480">
        <v>0.03</v>
      </c>
      <c r="X74" s="807"/>
      <c r="Y74" s="800"/>
      <c r="Z74" s="1486"/>
    </row>
    <row r="75" spans="3:26" s="806" customFormat="1" ht="17.25" customHeight="1">
      <c r="C75" s="1417" t="s">
        <v>2222</v>
      </c>
      <c r="D75" s="1431" t="s">
        <v>2294</v>
      </c>
      <c r="E75" s="1431" t="s">
        <v>2295</v>
      </c>
      <c r="F75" s="1432" t="s">
        <v>2296</v>
      </c>
      <c r="G75" s="1432" t="s">
        <v>2385</v>
      </c>
      <c r="H75" s="1434" t="s">
        <v>2386</v>
      </c>
      <c r="I75" s="1433" t="s">
        <v>2341</v>
      </c>
      <c r="J75" s="1454" t="s">
        <v>2539</v>
      </c>
      <c r="K75" s="1454" t="s">
        <v>2540</v>
      </c>
      <c r="L75" s="1455" t="s">
        <v>2541</v>
      </c>
      <c r="M75" s="1435"/>
      <c r="N75" s="1456"/>
      <c r="O75" s="1433"/>
      <c r="P75" s="1470">
        <v>3496.4</v>
      </c>
      <c r="Q75" s="1455"/>
      <c r="R75" s="1455"/>
      <c r="S75" s="1456"/>
      <c r="T75" s="1456"/>
      <c r="U75" s="1433" t="s">
        <v>2705</v>
      </c>
      <c r="V75" s="807" t="s">
        <v>2911</v>
      </c>
      <c r="W75" s="1480">
        <v>0.03</v>
      </c>
      <c r="X75" s="807"/>
      <c r="Y75" s="800"/>
      <c r="Z75" s="1486"/>
    </row>
    <row r="76" spans="3:26" s="806" customFormat="1" ht="17.25" customHeight="1">
      <c r="C76" s="1417" t="s">
        <v>2223</v>
      </c>
      <c r="D76" s="1431" t="s">
        <v>2294</v>
      </c>
      <c r="E76" s="1431" t="s">
        <v>2310</v>
      </c>
      <c r="F76" s="1432" t="s">
        <v>2296</v>
      </c>
      <c r="G76" s="1432" t="s">
        <v>2387</v>
      </c>
      <c r="H76" s="1435" t="s">
        <v>2386</v>
      </c>
      <c r="I76" s="1433" t="s">
        <v>2312</v>
      </c>
      <c r="J76" s="1454" t="s">
        <v>2542</v>
      </c>
      <c r="K76" s="1454"/>
      <c r="L76" s="1455"/>
      <c r="M76" s="1458">
        <v>8405</v>
      </c>
      <c r="N76" s="1456" t="s">
        <v>2534</v>
      </c>
      <c r="O76" s="1433" t="s">
        <v>2669</v>
      </c>
      <c r="P76" s="1470">
        <v>6500</v>
      </c>
      <c r="Q76" s="1455" t="s">
        <v>2660</v>
      </c>
      <c r="R76" s="1455" t="s">
        <v>2197</v>
      </c>
      <c r="S76" s="1456">
        <v>41082</v>
      </c>
      <c r="T76" s="1456">
        <v>41082</v>
      </c>
      <c r="U76" s="1433" t="s">
        <v>2697</v>
      </c>
      <c r="V76" s="807" t="s">
        <v>2911</v>
      </c>
      <c r="W76" s="1480">
        <v>0.2</v>
      </c>
      <c r="X76" s="807"/>
      <c r="Y76" s="800"/>
      <c r="Z76" s="1486"/>
    </row>
    <row r="77" spans="3:26" s="806" customFormat="1" ht="17.25" customHeight="1">
      <c r="C77" s="1417" t="s">
        <v>2224</v>
      </c>
      <c r="D77" s="1431" t="s">
        <v>2294</v>
      </c>
      <c r="E77" s="1431" t="s">
        <v>2295</v>
      </c>
      <c r="F77" s="1432" t="s">
        <v>2296</v>
      </c>
      <c r="G77" s="1432" t="s">
        <v>2388</v>
      </c>
      <c r="H77" s="1434" t="s">
        <v>2389</v>
      </c>
      <c r="I77" s="1433" t="s">
        <v>2317</v>
      </c>
      <c r="J77" s="1454" t="s">
        <v>2504</v>
      </c>
      <c r="K77" s="1454" t="s">
        <v>2504</v>
      </c>
      <c r="L77" s="1455" t="s">
        <v>2505</v>
      </c>
      <c r="M77" s="1435" t="s">
        <v>2517</v>
      </c>
      <c r="N77" s="1456" t="s">
        <v>2518</v>
      </c>
      <c r="O77" s="1433" t="s">
        <v>2659</v>
      </c>
      <c r="P77" s="1470">
        <v>4391.76</v>
      </c>
      <c r="Q77" s="1455" t="s">
        <v>2660</v>
      </c>
      <c r="R77" s="1455" t="s">
        <v>2191</v>
      </c>
      <c r="S77" s="1456" t="s">
        <v>2664</v>
      </c>
      <c r="T77" s="1456" t="s">
        <v>2664</v>
      </c>
      <c r="U77" s="1433" t="s">
        <v>2706</v>
      </c>
      <c r="V77" s="807" t="s">
        <v>2911</v>
      </c>
      <c r="W77" s="1480">
        <v>0.03</v>
      </c>
      <c r="X77" s="807"/>
      <c r="Y77" s="800"/>
      <c r="Z77" s="1486"/>
    </row>
    <row r="78" spans="3:26" s="806" customFormat="1" ht="17.25" customHeight="1">
      <c r="C78" s="1417" t="s">
        <v>2225</v>
      </c>
      <c r="D78" s="1431" t="s">
        <v>2294</v>
      </c>
      <c r="E78" s="1431" t="s">
        <v>2295</v>
      </c>
      <c r="F78" s="1432" t="s">
        <v>2296</v>
      </c>
      <c r="G78" s="1432" t="s">
        <v>2390</v>
      </c>
      <c r="H78" s="1434" t="s">
        <v>2389</v>
      </c>
      <c r="I78" s="1565" t="s">
        <v>2319</v>
      </c>
      <c r="J78" s="1454" t="s">
        <v>2504</v>
      </c>
      <c r="K78" s="1454" t="s">
        <v>2504</v>
      </c>
      <c r="L78" s="1455" t="s">
        <v>2505</v>
      </c>
      <c r="M78" s="1435" t="s">
        <v>2517</v>
      </c>
      <c r="N78" s="1456" t="s">
        <v>2518</v>
      </c>
      <c r="O78" s="1433" t="s">
        <v>2659</v>
      </c>
      <c r="P78" s="1466">
        <v>6281.4</v>
      </c>
      <c r="Q78" s="1455" t="s">
        <v>2660</v>
      </c>
      <c r="R78" s="1455" t="s">
        <v>2191</v>
      </c>
      <c r="S78" s="1456" t="s">
        <v>2664</v>
      </c>
      <c r="T78" s="1456" t="s">
        <v>2664</v>
      </c>
      <c r="U78" s="1433" t="s">
        <v>2706</v>
      </c>
      <c r="V78" s="807" t="s">
        <v>2911</v>
      </c>
      <c r="W78" s="1480">
        <v>0.03</v>
      </c>
      <c r="X78" s="807"/>
      <c r="Y78" s="800"/>
      <c r="Z78" s="1486"/>
    </row>
    <row r="79" spans="3:26" s="806" customFormat="1" ht="17.25" customHeight="1">
      <c r="C79" s="1417" t="s">
        <v>2226</v>
      </c>
      <c r="D79" s="1431" t="s">
        <v>2294</v>
      </c>
      <c r="E79" s="1431" t="s">
        <v>2295</v>
      </c>
      <c r="F79" s="1432" t="s">
        <v>2296</v>
      </c>
      <c r="G79" s="1432" t="s">
        <v>2391</v>
      </c>
      <c r="H79" s="1434" t="s">
        <v>2392</v>
      </c>
      <c r="I79" s="1433" t="s">
        <v>2317</v>
      </c>
      <c r="J79" s="1454" t="s">
        <v>2504</v>
      </c>
      <c r="K79" s="1454" t="s">
        <v>2504</v>
      </c>
      <c r="L79" s="1455" t="s">
        <v>2505</v>
      </c>
      <c r="M79" s="1435" t="s">
        <v>2517</v>
      </c>
      <c r="N79" s="1456" t="s">
        <v>2518</v>
      </c>
      <c r="O79" s="1433" t="s">
        <v>2659</v>
      </c>
      <c r="P79" s="1470">
        <v>4391.76</v>
      </c>
      <c r="Q79" s="1455" t="s">
        <v>2660</v>
      </c>
      <c r="R79" s="1455" t="s">
        <v>2191</v>
      </c>
      <c r="S79" s="1456" t="s">
        <v>2664</v>
      </c>
      <c r="T79" s="1456" t="s">
        <v>2664</v>
      </c>
      <c r="U79" s="1433" t="s">
        <v>2707</v>
      </c>
      <c r="V79" s="807" t="s">
        <v>2911</v>
      </c>
      <c r="W79" s="1480">
        <v>0.03</v>
      </c>
      <c r="X79" s="807"/>
      <c r="Y79" s="800"/>
      <c r="Z79" s="1486"/>
    </row>
    <row r="80" spans="3:26" s="806" customFormat="1" ht="17.25" customHeight="1">
      <c r="C80" s="1417" t="s">
        <v>2227</v>
      </c>
      <c r="D80" s="1431" t="s">
        <v>2294</v>
      </c>
      <c r="E80" s="1431" t="s">
        <v>2295</v>
      </c>
      <c r="F80" s="1432" t="s">
        <v>2296</v>
      </c>
      <c r="G80" s="1432" t="s">
        <v>2393</v>
      </c>
      <c r="H80" s="1434" t="s">
        <v>2392</v>
      </c>
      <c r="I80" s="1565" t="s">
        <v>2319</v>
      </c>
      <c r="J80" s="1454" t="s">
        <v>2504</v>
      </c>
      <c r="K80" s="1454" t="s">
        <v>2504</v>
      </c>
      <c r="L80" s="1455" t="s">
        <v>2505</v>
      </c>
      <c r="M80" s="1435" t="s">
        <v>2517</v>
      </c>
      <c r="N80" s="1456" t="s">
        <v>2518</v>
      </c>
      <c r="O80" s="1433" t="s">
        <v>2659</v>
      </c>
      <c r="P80" s="1466">
        <v>6281.4</v>
      </c>
      <c r="Q80" s="1455" t="s">
        <v>2660</v>
      </c>
      <c r="R80" s="1455" t="s">
        <v>2191</v>
      </c>
      <c r="S80" s="1456" t="s">
        <v>2664</v>
      </c>
      <c r="T80" s="1456" t="s">
        <v>2664</v>
      </c>
      <c r="U80" s="1433" t="s">
        <v>2707</v>
      </c>
      <c r="V80" s="807" t="s">
        <v>2911</v>
      </c>
      <c r="W80" s="1480">
        <v>0.03</v>
      </c>
      <c r="X80" s="807"/>
      <c r="Y80" s="800"/>
      <c r="Z80" s="1486"/>
    </row>
    <row r="81" spans="3:26" s="806" customFormat="1" ht="17.25" customHeight="1">
      <c r="C81" s="1417" t="s">
        <v>2228</v>
      </c>
      <c r="D81" s="1424" t="s">
        <v>2294</v>
      </c>
      <c r="E81" s="1424" t="s">
        <v>2295</v>
      </c>
      <c r="F81" s="1425" t="s">
        <v>2296</v>
      </c>
      <c r="G81" s="1432" t="s">
        <v>2394</v>
      </c>
      <c r="H81" s="1426" t="s">
        <v>2395</v>
      </c>
      <c r="I81" s="1565" t="s">
        <v>2396</v>
      </c>
      <c r="J81" s="1448" t="s">
        <v>2543</v>
      </c>
      <c r="K81" s="1448" t="s">
        <v>2504</v>
      </c>
      <c r="L81" s="1449" t="s">
        <v>2505</v>
      </c>
      <c r="M81" s="1581"/>
      <c r="N81" s="1582"/>
      <c r="O81" s="1565"/>
      <c r="P81" s="1466">
        <v>2992.66</v>
      </c>
      <c r="Q81" s="1449"/>
      <c r="R81" s="1449"/>
      <c r="S81" s="1582"/>
      <c r="T81" s="1582"/>
      <c r="U81" s="1433" t="s">
        <v>2708</v>
      </c>
      <c r="V81" s="807" t="s">
        <v>2911</v>
      </c>
      <c r="W81" s="1480">
        <v>0.03</v>
      </c>
      <c r="X81" s="807"/>
      <c r="Y81" s="800"/>
      <c r="Z81" s="1486"/>
    </row>
    <row r="82" spans="3:26" s="806" customFormat="1" ht="17.25" customHeight="1">
      <c r="C82" s="1417" t="s">
        <v>2229</v>
      </c>
      <c r="D82" s="1424" t="s">
        <v>2294</v>
      </c>
      <c r="E82" s="1424" t="s">
        <v>2295</v>
      </c>
      <c r="F82" s="1425" t="s">
        <v>2296</v>
      </c>
      <c r="G82" s="1425" t="s">
        <v>2397</v>
      </c>
      <c r="H82" s="1426" t="s">
        <v>2398</v>
      </c>
      <c r="I82" s="1565" t="s">
        <v>2399</v>
      </c>
      <c r="J82" s="1448" t="s">
        <v>2543</v>
      </c>
      <c r="K82" s="1448" t="s">
        <v>2544</v>
      </c>
      <c r="L82" s="1449" t="s">
        <v>2505</v>
      </c>
      <c r="M82" s="1581"/>
      <c r="N82" s="1582"/>
      <c r="O82" s="1565"/>
      <c r="P82" s="1466">
        <v>3000.5</v>
      </c>
      <c r="Q82" s="1449"/>
      <c r="R82" s="1449"/>
      <c r="S82" s="1582"/>
      <c r="T82" s="1582"/>
      <c r="U82" s="1433" t="s">
        <v>2708</v>
      </c>
      <c r="V82" s="807" t="s">
        <v>2911</v>
      </c>
      <c r="W82" s="1480">
        <v>0.03</v>
      </c>
      <c r="X82" s="807"/>
      <c r="Y82" s="800"/>
      <c r="Z82" s="1486"/>
    </row>
    <row r="83" spans="3:26" s="806" customFormat="1" ht="17.25" customHeight="1">
      <c r="C83" s="1417" t="s">
        <v>2230</v>
      </c>
      <c r="D83" s="1431" t="s">
        <v>2294</v>
      </c>
      <c r="E83" s="1431" t="s">
        <v>2310</v>
      </c>
      <c r="F83" s="1432" t="s">
        <v>2296</v>
      </c>
      <c r="G83" s="1432" t="s">
        <v>2400</v>
      </c>
      <c r="H83" s="1434" t="s">
        <v>2398</v>
      </c>
      <c r="I83" s="1433" t="s">
        <v>2312</v>
      </c>
      <c r="J83" s="1454" t="s">
        <v>2509</v>
      </c>
      <c r="K83" s="1454" t="s">
        <v>2545</v>
      </c>
      <c r="L83" s="1455" t="s">
        <v>2546</v>
      </c>
      <c r="M83" s="1458">
        <v>14171</v>
      </c>
      <c r="N83" s="1456">
        <v>40234</v>
      </c>
      <c r="O83" s="1433" t="s">
        <v>2672</v>
      </c>
      <c r="P83" s="1470">
        <v>9875</v>
      </c>
      <c r="Q83" s="1455" t="s">
        <v>2660</v>
      </c>
      <c r="R83" s="1455" t="s">
        <v>2200</v>
      </c>
      <c r="S83" s="1456">
        <v>40234</v>
      </c>
      <c r="T83" s="1456">
        <v>40234</v>
      </c>
      <c r="U83" s="1433" t="s">
        <v>2708</v>
      </c>
      <c r="V83" s="807" t="s">
        <v>2911</v>
      </c>
      <c r="W83" s="1480">
        <v>0.2</v>
      </c>
      <c r="X83" s="807"/>
      <c r="Y83" s="800"/>
      <c r="Z83" s="1486"/>
    </row>
    <row r="84" spans="3:26" s="806" customFormat="1" ht="17.25" customHeight="1">
      <c r="C84" s="1417" t="s">
        <v>2231</v>
      </c>
      <c r="D84" s="1424" t="s">
        <v>2294</v>
      </c>
      <c r="E84" s="1424" t="s">
        <v>2310</v>
      </c>
      <c r="F84" s="1425" t="s">
        <v>2296</v>
      </c>
      <c r="G84" s="1432" t="s">
        <v>2401</v>
      </c>
      <c r="H84" s="1436" t="s">
        <v>2402</v>
      </c>
      <c r="I84" s="1565" t="s">
        <v>2312</v>
      </c>
      <c r="J84" s="1448" t="s">
        <v>2509</v>
      </c>
      <c r="K84" s="1448" t="s">
        <v>2547</v>
      </c>
      <c r="L84" s="1449" t="s">
        <v>2548</v>
      </c>
      <c r="M84" s="1583" t="s">
        <v>2512</v>
      </c>
      <c r="N84" s="1582" t="s">
        <v>2513</v>
      </c>
      <c r="O84" s="1565" t="s">
        <v>2662</v>
      </c>
      <c r="P84" s="1466">
        <v>5500</v>
      </c>
      <c r="Q84" s="1449" t="s">
        <v>2660</v>
      </c>
      <c r="R84" s="1449" t="s">
        <v>2193</v>
      </c>
      <c r="S84" s="1582">
        <v>41381</v>
      </c>
      <c r="T84" s="1582">
        <v>41381</v>
      </c>
      <c r="U84" s="1565" t="s">
        <v>2709</v>
      </c>
      <c r="V84" s="807" t="s">
        <v>2911</v>
      </c>
      <c r="W84" s="1480">
        <v>0.2</v>
      </c>
      <c r="X84" s="807"/>
      <c r="Y84" s="800"/>
      <c r="Z84" s="1486"/>
    </row>
    <row r="85" spans="3:26" s="806" customFormat="1" ht="17.25" customHeight="1">
      <c r="C85" s="1417" t="s">
        <v>2232</v>
      </c>
      <c r="D85" s="1424" t="s">
        <v>2294</v>
      </c>
      <c r="E85" s="1424" t="s">
        <v>2310</v>
      </c>
      <c r="F85" s="1425" t="s">
        <v>2296</v>
      </c>
      <c r="G85" s="1425" t="s">
        <v>2403</v>
      </c>
      <c r="H85" s="1426" t="s">
        <v>2398</v>
      </c>
      <c r="I85" s="1565" t="s">
        <v>2404</v>
      </c>
      <c r="J85" s="1448" t="s">
        <v>2549</v>
      </c>
      <c r="K85" s="1448" t="s">
        <v>2550</v>
      </c>
      <c r="L85" s="1449" t="s">
        <v>2551</v>
      </c>
      <c r="M85" s="1583">
        <v>15524</v>
      </c>
      <c r="N85" s="1582">
        <v>40248</v>
      </c>
      <c r="O85" s="1565" t="s">
        <v>2672</v>
      </c>
      <c r="P85" s="1466">
        <v>8495</v>
      </c>
      <c r="Q85" s="1449" t="s">
        <v>2660</v>
      </c>
      <c r="R85" s="1449" t="s">
        <v>2190</v>
      </c>
      <c r="S85" s="1582" t="s">
        <v>2673</v>
      </c>
      <c r="T85" s="1582" t="s">
        <v>2673</v>
      </c>
      <c r="U85" s="1565" t="s">
        <v>2708</v>
      </c>
      <c r="V85" s="807" t="s">
        <v>2911</v>
      </c>
      <c r="W85" s="1480">
        <v>0.2</v>
      </c>
      <c r="X85" s="807"/>
      <c r="Y85" s="800"/>
      <c r="Z85" s="1486"/>
    </row>
    <row r="86" spans="3:26" s="806" customFormat="1" ht="17.25" customHeight="1">
      <c r="C86" s="1417" t="s">
        <v>2233</v>
      </c>
      <c r="D86" s="1424" t="s">
        <v>2294</v>
      </c>
      <c r="E86" s="1424" t="s">
        <v>2295</v>
      </c>
      <c r="F86" s="1425" t="s">
        <v>2296</v>
      </c>
      <c r="G86" s="1432" t="s">
        <v>2405</v>
      </c>
      <c r="H86" s="1426" t="s">
        <v>2395</v>
      </c>
      <c r="I86" s="1565" t="s">
        <v>2317</v>
      </c>
      <c r="J86" s="1448" t="s">
        <v>2504</v>
      </c>
      <c r="K86" s="1448" t="s">
        <v>2504</v>
      </c>
      <c r="L86" s="1449" t="s">
        <v>2505</v>
      </c>
      <c r="M86" s="1581" t="s">
        <v>2517</v>
      </c>
      <c r="N86" s="1582" t="s">
        <v>2518</v>
      </c>
      <c r="O86" s="1565" t="s">
        <v>2659</v>
      </c>
      <c r="P86" s="1466">
        <v>4391.76</v>
      </c>
      <c r="Q86" s="1449" t="s">
        <v>2660</v>
      </c>
      <c r="R86" s="1449" t="s">
        <v>2191</v>
      </c>
      <c r="S86" s="1582" t="s">
        <v>2664</v>
      </c>
      <c r="T86" s="1582" t="s">
        <v>2664</v>
      </c>
      <c r="U86" s="1565" t="s">
        <v>2708</v>
      </c>
      <c r="V86" s="807" t="s">
        <v>2911</v>
      </c>
      <c r="W86" s="1480">
        <v>0.03</v>
      </c>
      <c r="X86" s="807"/>
      <c r="Y86" s="800"/>
      <c r="Z86" s="1486"/>
    </row>
    <row r="87" spans="3:26" s="806" customFormat="1" ht="17.25" customHeight="1">
      <c r="C87" s="1417" t="s">
        <v>2234</v>
      </c>
      <c r="D87" s="1424" t="s">
        <v>2294</v>
      </c>
      <c r="E87" s="1424" t="s">
        <v>2295</v>
      </c>
      <c r="F87" s="1425" t="s">
        <v>2296</v>
      </c>
      <c r="G87" s="1432" t="s">
        <v>2406</v>
      </c>
      <c r="H87" s="1426" t="s">
        <v>2395</v>
      </c>
      <c r="I87" s="1565" t="s">
        <v>2319</v>
      </c>
      <c r="J87" s="1448" t="s">
        <v>2504</v>
      </c>
      <c r="K87" s="1448" t="s">
        <v>2504</v>
      </c>
      <c r="L87" s="1449" t="s">
        <v>2505</v>
      </c>
      <c r="M87" s="1581" t="s">
        <v>2517</v>
      </c>
      <c r="N87" s="1582" t="s">
        <v>2518</v>
      </c>
      <c r="O87" s="1565" t="s">
        <v>2659</v>
      </c>
      <c r="P87" s="1466">
        <v>6281.4</v>
      </c>
      <c r="Q87" s="1449" t="s">
        <v>2660</v>
      </c>
      <c r="R87" s="1449" t="s">
        <v>2191</v>
      </c>
      <c r="S87" s="1582" t="s">
        <v>2664</v>
      </c>
      <c r="T87" s="1582" t="s">
        <v>2664</v>
      </c>
      <c r="U87" s="1565" t="s">
        <v>2708</v>
      </c>
      <c r="V87" s="807" t="s">
        <v>2911</v>
      </c>
      <c r="W87" s="1480">
        <v>0.03</v>
      </c>
      <c r="X87" s="807"/>
      <c r="Y87" s="800"/>
      <c r="Z87" s="1486"/>
    </row>
    <row r="88" spans="3:26" s="806" customFormat="1" ht="17.25" customHeight="1">
      <c r="C88" s="1417" t="s">
        <v>2235</v>
      </c>
      <c r="D88" s="1424" t="s">
        <v>2294</v>
      </c>
      <c r="E88" s="1424" t="s">
        <v>2295</v>
      </c>
      <c r="F88" s="1425" t="s">
        <v>2296</v>
      </c>
      <c r="G88" s="1425" t="s">
        <v>2407</v>
      </c>
      <c r="H88" s="1426" t="s">
        <v>2395</v>
      </c>
      <c r="I88" s="1565" t="s">
        <v>2317</v>
      </c>
      <c r="J88" s="1448" t="s">
        <v>2504</v>
      </c>
      <c r="K88" s="1448" t="s">
        <v>2504</v>
      </c>
      <c r="L88" s="1449" t="s">
        <v>2505</v>
      </c>
      <c r="M88" s="1581" t="s">
        <v>2517</v>
      </c>
      <c r="N88" s="1582" t="s">
        <v>2518</v>
      </c>
      <c r="O88" s="1565" t="s">
        <v>2659</v>
      </c>
      <c r="P88" s="1466">
        <v>4391.76</v>
      </c>
      <c r="Q88" s="1449" t="s">
        <v>2660</v>
      </c>
      <c r="R88" s="1449" t="s">
        <v>2191</v>
      </c>
      <c r="S88" s="1582" t="s">
        <v>2664</v>
      </c>
      <c r="T88" s="1582" t="s">
        <v>2664</v>
      </c>
      <c r="U88" s="1565" t="s">
        <v>2708</v>
      </c>
      <c r="V88" s="807" t="s">
        <v>2911</v>
      </c>
      <c r="W88" s="1480">
        <v>0.03</v>
      </c>
      <c r="X88" s="807"/>
      <c r="Y88" s="800"/>
      <c r="Z88" s="1486"/>
    </row>
    <row r="89" spans="3:26" s="806" customFormat="1" ht="17.25" customHeight="1">
      <c r="C89" s="1417" t="s">
        <v>2236</v>
      </c>
      <c r="D89" s="1424" t="s">
        <v>2294</v>
      </c>
      <c r="E89" s="1424" t="s">
        <v>2295</v>
      </c>
      <c r="F89" s="1425" t="s">
        <v>2296</v>
      </c>
      <c r="G89" s="1425" t="s">
        <v>2408</v>
      </c>
      <c r="H89" s="1426" t="s">
        <v>2395</v>
      </c>
      <c r="I89" s="1565" t="s">
        <v>2319</v>
      </c>
      <c r="J89" s="1448" t="s">
        <v>2504</v>
      </c>
      <c r="K89" s="1448" t="s">
        <v>2504</v>
      </c>
      <c r="L89" s="1449" t="s">
        <v>2505</v>
      </c>
      <c r="M89" s="1581" t="s">
        <v>2517</v>
      </c>
      <c r="N89" s="1582" t="s">
        <v>2518</v>
      </c>
      <c r="O89" s="1565" t="s">
        <v>2659</v>
      </c>
      <c r="P89" s="1466">
        <v>6281.4</v>
      </c>
      <c r="Q89" s="1449" t="s">
        <v>2660</v>
      </c>
      <c r="R89" s="1449" t="s">
        <v>2191</v>
      </c>
      <c r="S89" s="1582" t="s">
        <v>2664</v>
      </c>
      <c r="T89" s="1582" t="s">
        <v>2664</v>
      </c>
      <c r="U89" s="1565" t="s">
        <v>2708</v>
      </c>
      <c r="V89" s="807" t="s">
        <v>2911</v>
      </c>
      <c r="W89" s="1480">
        <v>0.03</v>
      </c>
      <c r="X89" s="807"/>
      <c r="Y89" s="800"/>
      <c r="Z89" s="1486"/>
    </row>
    <row r="90" spans="3:26" s="806" customFormat="1" ht="17.25" customHeight="1">
      <c r="C90" s="1417" t="s">
        <v>2237</v>
      </c>
      <c r="D90" s="1424" t="s">
        <v>2294</v>
      </c>
      <c r="E90" s="1424" t="s">
        <v>2295</v>
      </c>
      <c r="F90" s="1425" t="s">
        <v>2296</v>
      </c>
      <c r="G90" s="1425" t="s">
        <v>2409</v>
      </c>
      <c r="H90" s="1426" t="s">
        <v>2402</v>
      </c>
      <c r="I90" s="1565" t="s">
        <v>2317</v>
      </c>
      <c r="J90" s="1448" t="s">
        <v>2504</v>
      </c>
      <c r="K90" s="1448" t="s">
        <v>2504</v>
      </c>
      <c r="L90" s="1449" t="s">
        <v>2505</v>
      </c>
      <c r="M90" s="1581" t="s">
        <v>2517</v>
      </c>
      <c r="N90" s="1582" t="s">
        <v>2518</v>
      </c>
      <c r="O90" s="1565" t="s">
        <v>2659</v>
      </c>
      <c r="P90" s="1466">
        <v>4391.76</v>
      </c>
      <c r="Q90" s="1449" t="s">
        <v>2660</v>
      </c>
      <c r="R90" s="1449" t="s">
        <v>2191</v>
      </c>
      <c r="S90" s="1582" t="s">
        <v>2664</v>
      </c>
      <c r="T90" s="1582" t="s">
        <v>2664</v>
      </c>
      <c r="U90" s="1565" t="s">
        <v>2708</v>
      </c>
      <c r="V90" s="807" t="s">
        <v>2911</v>
      </c>
      <c r="W90" s="1480">
        <v>0.03</v>
      </c>
      <c r="X90" s="807"/>
      <c r="Y90" s="800"/>
      <c r="Z90" s="1486"/>
    </row>
    <row r="91" spans="3:26" s="806" customFormat="1" ht="17.25" customHeight="1">
      <c r="C91" s="1417" t="s">
        <v>2238</v>
      </c>
      <c r="D91" s="1424" t="s">
        <v>2294</v>
      </c>
      <c r="E91" s="1424" t="s">
        <v>2295</v>
      </c>
      <c r="F91" s="1425" t="s">
        <v>2296</v>
      </c>
      <c r="G91" s="1425" t="s">
        <v>2410</v>
      </c>
      <c r="H91" s="1426" t="s">
        <v>2402</v>
      </c>
      <c r="I91" s="1565" t="s">
        <v>2319</v>
      </c>
      <c r="J91" s="1448" t="s">
        <v>2504</v>
      </c>
      <c r="K91" s="1448" t="s">
        <v>2504</v>
      </c>
      <c r="L91" s="1449" t="s">
        <v>2505</v>
      </c>
      <c r="M91" s="1581" t="s">
        <v>2517</v>
      </c>
      <c r="N91" s="1582" t="s">
        <v>2518</v>
      </c>
      <c r="O91" s="1565" t="s">
        <v>2659</v>
      </c>
      <c r="P91" s="1466">
        <v>6281.4</v>
      </c>
      <c r="Q91" s="1449" t="s">
        <v>2660</v>
      </c>
      <c r="R91" s="1449" t="s">
        <v>2191</v>
      </c>
      <c r="S91" s="1582" t="s">
        <v>2664</v>
      </c>
      <c r="T91" s="1582" t="s">
        <v>2664</v>
      </c>
      <c r="U91" s="1565" t="s">
        <v>2708</v>
      </c>
      <c r="V91" s="807" t="s">
        <v>2911</v>
      </c>
      <c r="W91" s="1480">
        <v>0.03</v>
      </c>
      <c r="X91" s="807"/>
      <c r="Y91" s="800"/>
      <c r="Z91" s="1486"/>
    </row>
    <row r="92" spans="3:26" s="806" customFormat="1" ht="17.25" customHeight="1">
      <c r="C92" s="1417" t="s">
        <v>2239</v>
      </c>
      <c r="D92" s="1424" t="s">
        <v>2294</v>
      </c>
      <c r="E92" s="1424" t="s">
        <v>2295</v>
      </c>
      <c r="F92" s="1425" t="s">
        <v>2296</v>
      </c>
      <c r="G92" s="1425" t="s">
        <v>2411</v>
      </c>
      <c r="H92" s="1426" t="s">
        <v>2398</v>
      </c>
      <c r="I92" s="1565" t="s">
        <v>2317</v>
      </c>
      <c r="J92" s="1448" t="s">
        <v>2504</v>
      </c>
      <c r="K92" s="1448" t="s">
        <v>2504</v>
      </c>
      <c r="L92" s="1449" t="s">
        <v>2505</v>
      </c>
      <c r="M92" s="1581" t="s">
        <v>2517</v>
      </c>
      <c r="N92" s="1582" t="s">
        <v>2518</v>
      </c>
      <c r="O92" s="1565" t="s">
        <v>2659</v>
      </c>
      <c r="P92" s="1466">
        <v>4391.76</v>
      </c>
      <c r="Q92" s="1449" t="s">
        <v>2660</v>
      </c>
      <c r="R92" s="1449" t="s">
        <v>2191</v>
      </c>
      <c r="S92" s="1582" t="s">
        <v>2664</v>
      </c>
      <c r="T92" s="1582" t="s">
        <v>2664</v>
      </c>
      <c r="U92" s="1565" t="s">
        <v>2708</v>
      </c>
      <c r="V92" s="807" t="s">
        <v>2911</v>
      </c>
      <c r="W92" s="1480">
        <v>0.03</v>
      </c>
      <c r="X92" s="807"/>
      <c r="Y92" s="800"/>
      <c r="Z92" s="1486"/>
    </row>
    <row r="93" spans="3:26" s="806" customFormat="1" ht="17.25" customHeight="1">
      <c r="C93" s="1417" t="s">
        <v>2240</v>
      </c>
      <c r="D93" s="1424" t="s">
        <v>2294</v>
      </c>
      <c r="E93" s="1424" t="s">
        <v>2295</v>
      </c>
      <c r="F93" s="1425" t="s">
        <v>2296</v>
      </c>
      <c r="G93" s="1425" t="s">
        <v>2412</v>
      </c>
      <c r="H93" s="1426" t="s">
        <v>2398</v>
      </c>
      <c r="I93" s="1565" t="s">
        <v>2319</v>
      </c>
      <c r="J93" s="1448" t="s">
        <v>2504</v>
      </c>
      <c r="K93" s="1448" t="s">
        <v>2504</v>
      </c>
      <c r="L93" s="1449" t="s">
        <v>2505</v>
      </c>
      <c r="M93" s="1581" t="s">
        <v>2517</v>
      </c>
      <c r="N93" s="1582" t="s">
        <v>2518</v>
      </c>
      <c r="O93" s="1565" t="s">
        <v>2659</v>
      </c>
      <c r="P93" s="1466">
        <v>6281.4</v>
      </c>
      <c r="Q93" s="1449" t="s">
        <v>2660</v>
      </c>
      <c r="R93" s="1449" t="s">
        <v>2191</v>
      </c>
      <c r="S93" s="1582" t="s">
        <v>2664</v>
      </c>
      <c r="T93" s="1582" t="s">
        <v>2664</v>
      </c>
      <c r="U93" s="1565" t="s">
        <v>2708</v>
      </c>
      <c r="V93" s="807" t="s">
        <v>2911</v>
      </c>
      <c r="W93" s="1480">
        <v>0.03</v>
      </c>
      <c r="X93" s="807"/>
      <c r="Y93" s="800"/>
      <c r="Z93" s="1486"/>
    </row>
    <row r="94" spans="3:26" s="806" customFormat="1" ht="17.25" customHeight="1">
      <c r="C94" s="1417" t="s">
        <v>2241</v>
      </c>
      <c r="D94" s="1424" t="s">
        <v>2294</v>
      </c>
      <c r="E94" s="1424" t="s">
        <v>2295</v>
      </c>
      <c r="F94" s="1425" t="s">
        <v>2296</v>
      </c>
      <c r="G94" s="1425" t="s">
        <v>2413</v>
      </c>
      <c r="H94" s="1426" t="s">
        <v>2398</v>
      </c>
      <c r="I94" s="1565" t="s">
        <v>2337</v>
      </c>
      <c r="J94" s="1448" t="s">
        <v>2504</v>
      </c>
      <c r="K94" s="1448" t="s">
        <v>2504</v>
      </c>
      <c r="L94" s="1449" t="s">
        <v>2505</v>
      </c>
      <c r="M94" s="1581" t="s">
        <v>2523</v>
      </c>
      <c r="N94" s="1582">
        <v>41017</v>
      </c>
      <c r="O94" s="1565" t="s">
        <v>2666</v>
      </c>
      <c r="P94" s="1466">
        <v>12934</v>
      </c>
      <c r="Q94" s="1449" t="s">
        <v>2660</v>
      </c>
      <c r="R94" s="1449">
        <v>26</v>
      </c>
      <c r="S94" s="1582">
        <v>41017</v>
      </c>
      <c r="T94" s="1582" t="s">
        <v>2661</v>
      </c>
      <c r="U94" s="1565" t="s">
        <v>2708</v>
      </c>
      <c r="V94" s="807" t="s">
        <v>2911</v>
      </c>
      <c r="W94" s="1480">
        <v>0.03</v>
      </c>
      <c r="X94" s="807"/>
      <c r="Y94" s="800"/>
      <c r="Z94" s="1486"/>
    </row>
    <row r="95" spans="3:26" s="806" customFormat="1" ht="17.25" customHeight="1">
      <c r="C95" s="1417" t="s">
        <v>2242</v>
      </c>
      <c r="D95" s="1424" t="s">
        <v>2294</v>
      </c>
      <c r="E95" s="1424" t="s">
        <v>2295</v>
      </c>
      <c r="F95" s="1425" t="s">
        <v>2296</v>
      </c>
      <c r="G95" s="1425" t="s">
        <v>2414</v>
      </c>
      <c r="H95" s="1426" t="s">
        <v>2398</v>
      </c>
      <c r="I95" s="1565" t="s">
        <v>2337</v>
      </c>
      <c r="J95" s="1448" t="s">
        <v>2504</v>
      </c>
      <c r="K95" s="1448" t="s">
        <v>2504</v>
      </c>
      <c r="L95" s="1449" t="s">
        <v>2505</v>
      </c>
      <c r="M95" s="1581" t="s">
        <v>2523</v>
      </c>
      <c r="N95" s="1582">
        <v>41017</v>
      </c>
      <c r="O95" s="1565" t="s">
        <v>2666</v>
      </c>
      <c r="P95" s="1466">
        <v>12934</v>
      </c>
      <c r="Q95" s="1449" t="s">
        <v>2660</v>
      </c>
      <c r="R95" s="1449">
        <v>26</v>
      </c>
      <c r="S95" s="1582">
        <v>41017</v>
      </c>
      <c r="T95" s="1582" t="s">
        <v>2661</v>
      </c>
      <c r="U95" s="1565" t="s">
        <v>2710</v>
      </c>
      <c r="V95" s="807" t="s">
        <v>2911</v>
      </c>
      <c r="W95" s="1480">
        <v>0.03</v>
      </c>
      <c r="X95" s="807"/>
      <c r="Y95" s="800"/>
      <c r="Z95" s="1486"/>
    </row>
    <row r="96" spans="3:26" s="806" customFormat="1" ht="17.25" customHeight="1">
      <c r="C96" s="1417" t="s">
        <v>2243</v>
      </c>
      <c r="D96" s="1424" t="s">
        <v>2415</v>
      </c>
      <c r="E96" s="1424" t="s">
        <v>2295</v>
      </c>
      <c r="F96" s="1425" t="s">
        <v>2296</v>
      </c>
      <c r="G96" s="1425" t="s">
        <v>2416</v>
      </c>
      <c r="H96" s="1427" t="s">
        <v>2298</v>
      </c>
      <c r="I96" s="1566" t="s">
        <v>2417</v>
      </c>
      <c r="J96" s="1427" t="s">
        <v>2504</v>
      </c>
      <c r="K96" s="1427" t="s">
        <v>2504</v>
      </c>
      <c r="L96" s="1427"/>
      <c r="M96" s="1584" t="s">
        <v>2552</v>
      </c>
      <c r="N96" s="1456">
        <v>42669</v>
      </c>
      <c r="O96" s="1566" t="s">
        <v>2674</v>
      </c>
      <c r="P96" s="1467">
        <v>3650</v>
      </c>
      <c r="Q96" s="1427"/>
      <c r="R96" s="1468"/>
      <c r="S96" s="1585"/>
      <c r="T96" s="1456">
        <v>42689</v>
      </c>
      <c r="U96" s="1433" t="s">
        <v>2694</v>
      </c>
      <c r="V96" s="807" t="s">
        <v>2911</v>
      </c>
      <c r="W96" s="1481">
        <v>0.03</v>
      </c>
      <c r="X96" s="807"/>
      <c r="Y96" s="800"/>
      <c r="Z96" s="1486"/>
    </row>
    <row r="97" spans="3:26" s="806" customFormat="1" ht="17.25" customHeight="1">
      <c r="C97" s="1417" t="s">
        <v>2244</v>
      </c>
      <c r="D97" s="1431" t="s">
        <v>2415</v>
      </c>
      <c r="E97" s="1431" t="s">
        <v>2295</v>
      </c>
      <c r="F97" s="1432" t="s">
        <v>2296</v>
      </c>
      <c r="G97" s="1432" t="s">
        <v>2418</v>
      </c>
      <c r="H97" s="1434" t="s">
        <v>2344</v>
      </c>
      <c r="I97" s="1433" t="s">
        <v>2419</v>
      </c>
      <c r="J97" s="1454" t="s">
        <v>2553</v>
      </c>
      <c r="K97" s="1457" t="s">
        <v>2504</v>
      </c>
      <c r="L97" s="1431" t="s">
        <v>2505</v>
      </c>
      <c r="M97" s="1435" t="s">
        <v>2554</v>
      </c>
      <c r="N97" s="1456" t="s">
        <v>2555</v>
      </c>
      <c r="O97" s="1433" t="s">
        <v>2675</v>
      </c>
      <c r="P97" s="1471">
        <v>8674.7999999999993</v>
      </c>
      <c r="Q97" s="1433" t="s">
        <v>2660</v>
      </c>
      <c r="R97" s="1431" t="s">
        <v>2186</v>
      </c>
      <c r="S97" s="1456">
        <v>38733</v>
      </c>
      <c r="T97" s="1456" t="s">
        <v>2711</v>
      </c>
      <c r="U97" s="1433" t="s">
        <v>2697</v>
      </c>
      <c r="V97" s="807" t="s">
        <v>2911</v>
      </c>
      <c r="W97" s="1481">
        <v>0.03</v>
      </c>
      <c r="X97" s="807"/>
      <c r="Y97" s="800"/>
      <c r="Z97" s="1486"/>
    </row>
    <row r="98" spans="3:26" s="806" customFormat="1" ht="17.25" customHeight="1">
      <c r="C98" s="1417" t="s">
        <v>2245</v>
      </c>
      <c r="D98" s="1431" t="s">
        <v>2420</v>
      </c>
      <c r="E98" s="1431" t="s">
        <v>2421</v>
      </c>
      <c r="F98" s="1432" t="s">
        <v>2422</v>
      </c>
      <c r="G98" s="1432" t="s">
        <v>2423</v>
      </c>
      <c r="H98" s="1434" t="s">
        <v>2344</v>
      </c>
      <c r="I98" s="1433" t="s">
        <v>2424</v>
      </c>
      <c r="J98" s="1457" t="s">
        <v>2504</v>
      </c>
      <c r="K98" s="1457" t="s">
        <v>2556</v>
      </c>
      <c r="L98" s="1431" t="s">
        <v>2505</v>
      </c>
      <c r="M98" s="1458">
        <v>5141</v>
      </c>
      <c r="N98" s="1456" t="s">
        <v>2557</v>
      </c>
      <c r="O98" s="1433" t="s">
        <v>2676</v>
      </c>
      <c r="P98" s="1471">
        <v>5698.99</v>
      </c>
      <c r="Q98" s="1433" t="s">
        <v>2660</v>
      </c>
      <c r="R98" s="1431" t="s">
        <v>2182</v>
      </c>
      <c r="S98" s="1456">
        <v>41502</v>
      </c>
      <c r="T98" s="1456">
        <v>41502</v>
      </c>
      <c r="U98" s="1433" t="s">
        <v>2712</v>
      </c>
      <c r="V98" s="807" t="s">
        <v>2911</v>
      </c>
      <c r="W98" s="1487">
        <v>0.1</v>
      </c>
      <c r="X98" s="807"/>
      <c r="Y98" s="800"/>
      <c r="Z98" s="1486"/>
    </row>
    <row r="99" spans="3:26" s="806" customFormat="1" ht="17.25" customHeight="1">
      <c r="C99" s="1417" t="s">
        <v>2246</v>
      </c>
      <c r="D99" s="1431" t="s">
        <v>2420</v>
      </c>
      <c r="E99" s="1431" t="s">
        <v>2421</v>
      </c>
      <c r="F99" s="1432" t="s">
        <v>2425</v>
      </c>
      <c r="G99" s="1433" t="s">
        <v>2426</v>
      </c>
      <c r="H99" s="1435" t="s">
        <v>2386</v>
      </c>
      <c r="I99" s="1433" t="s">
        <v>2427</v>
      </c>
      <c r="J99" s="1457" t="s">
        <v>2558</v>
      </c>
      <c r="K99" s="1457" t="s">
        <v>2559</v>
      </c>
      <c r="L99" s="1431" t="s">
        <v>2560</v>
      </c>
      <c r="M99" s="1435">
        <v>4230</v>
      </c>
      <c r="N99" s="1456">
        <v>38764</v>
      </c>
      <c r="O99" s="1433" t="s">
        <v>2677</v>
      </c>
      <c r="P99" s="1466">
        <v>25520</v>
      </c>
      <c r="Q99" s="1433" t="s">
        <v>2660</v>
      </c>
      <c r="R99" s="1431" t="s">
        <v>2203</v>
      </c>
      <c r="S99" s="1456">
        <v>38764</v>
      </c>
      <c r="T99" s="1456">
        <v>38764</v>
      </c>
      <c r="U99" s="1433" t="s">
        <v>2713</v>
      </c>
      <c r="V99" s="807" t="s">
        <v>2911</v>
      </c>
      <c r="W99" s="1482">
        <v>0.03</v>
      </c>
      <c r="X99" s="807"/>
      <c r="Y99" s="800"/>
      <c r="Z99" s="1486"/>
    </row>
    <row r="100" spans="3:26" s="806" customFormat="1" ht="17.25" customHeight="1">
      <c r="C100" s="1417" t="s">
        <v>2247</v>
      </c>
      <c r="D100" s="1431" t="s">
        <v>2420</v>
      </c>
      <c r="E100" s="1431" t="s">
        <v>2421</v>
      </c>
      <c r="F100" s="1432" t="s">
        <v>2425</v>
      </c>
      <c r="G100" s="1433" t="s">
        <v>2428</v>
      </c>
      <c r="H100" s="1435" t="s">
        <v>2386</v>
      </c>
      <c r="I100" s="1433" t="s">
        <v>2429</v>
      </c>
      <c r="J100" s="1457" t="s">
        <v>2561</v>
      </c>
      <c r="K100" s="1457" t="s">
        <v>2562</v>
      </c>
      <c r="L100" s="1431" t="s">
        <v>2563</v>
      </c>
      <c r="M100" s="1435">
        <v>26753</v>
      </c>
      <c r="N100" s="1456" t="s">
        <v>2564</v>
      </c>
      <c r="O100" s="1433" t="s">
        <v>2678</v>
      </c>
      <c r="P100" s="1466">
        <v>46525.87</v>
      </c>
      <c r="Q100" s="1433" t="s">
        <v>2660</v>
      </c>
      <c r="R100" s="1431" t="s">
        <v>2193</v>
      </c>
      <c r="S100" s="1456" t="s">
        <v>2679</v>
      </c>
      <c r="T100" s="1456" t="s">
        <v>2679</v>
      </c>
      <c r="U100" s="1433" t="s">
        <v>2713</v>
      </c>
      <c r="V100" s="807" t="s">
        <v>2911</v>
      </c>
      <c r="W100" s="1482">
        <v>0.03</v>
      </c>
      <c r="X100" s="807"/>
      <c r="Y100" s="800"/>
      <c r="Z100" s="1486"/>
    </row>
    <row r="101" spans="3:26" s="806" customFormat="1" ht="17.25" customHeight="1">
      <c r="C101" s="1417" t="s">
        <v>2248</v>
      </c>
      <c r="D101" s="1431" t="s">
        <v>2420</v>
      </c>
      <c r="E101" s="1431" t="s">
        <v>2421</v>
      </c>
      <c r="F101" s="1432" t="s">
        <v>2425</v>
      </c>
      <c r="G101" s="1433" t="s">
        <v>2430</v>
      </c>
      <c r="H101" s="1435" t="s">
        <v>2386</v>
      </c>
      <c r="I101" s="1433" t="s">
        <v>2431</v>
      </c>
      <c r="J101" s="1457" t="s">
        <v>2565</v>
      </c>
      <c r="K101" s="1457" t="s">
        <v>2566</v>
      </c>
      <c r="L101" s="1431" t="s">
        <v>2567</v>
      </c>
      <c r="M101" s="1458">
        <v>7926</v>
      </c>
      <c r="N101" s="1456">
        <v>39486</v>
      </c>
      <c r="O101" s="1433" t="s">
        <v>2678</v>
      </c>
      <c r="P101" s="1466">
        <v>4000</v>
      </c>
      <c r="Q101" s="1433" t="s">
        <v>2660</v>
      </c>
      <c r="R101" s="1431">
        <v>32</v>
      </c>
      <c r="S101" s="1456">
        <v>39492</v>
      </c>
      <c r="T101" s="1456">
        <v>39492</v>
      </c>
      <c r="U101" s="1433" t="s">
        <v>2713</v>
      </c>
      <c r="V101" s="807" t="s">
        <v>2911</v>
      </c>
      <c r="W101" s="1482">
        <v>0.03</v>
      </c>
      <c r="X101" s="807"/>
      <c r="Y101" s="800"/>
      <c r="Z101" s="1486"/>
    </row>
    <row r="102" spans="3:26" s="806" customFormat="1" ht="17.25" customHeight="1">
      <c r="C102" s="1417" t="s">
        <v>2249</v>
      </c>
      <c r="D102" s="1431" t="s">
        <v>2420</v>
      </c>
      <c r="E102" s="1431" t="s">
        <v>2421</v>
      </c>
      <c r="F102" s="1432" t="s">
        <v>2425</v>
      </c>
      <c r="G102" s="1433" t="s">
        <v>2432</v>
      </c>
      <c r="H102" s="1435" t="s">
        <v>2386</v>
      </c>
      <c r="I102" s="1433" t="s">
        <v>2433</v>
      </c>
      <c r="J102" s="1457" t="s">
        <v>2568</v>
      </c>
      <c r="K102" s="1457" t="s">
        <v>2504</v>
      </c>
      <c r="L102" s="1431" t="s">
        <v>2569</v>
      </c>
      <c r="M102" s="1435">
        <v>7242</v>
      </c>
      <c r="N102" s="1456" t="s">
        <v>2570</v>
      </c>
      <c r="O102" s="1433" t="s">
        <v>2678</v>
      </c>
      <c r="P102" s="1466">
        <v>15500</v>
      </c>
      <c r="Q102" s="1433" t="s">
        <v>2660</v>
      </c>
      <c r="R102" s="1431" t="s">
        <v>2180</v>
      </c>
      <c r="S102" s="1456" t="s">
        <v>2570</v>
      </c>
      <c r="T102" s="1456" t="s">
        <v>2714</v>
      </c>
      <c r="U102" s="1433" t="s">
        <v>2713</v>
      </c>
      <c r="V102" s="807" t="s">
        <v>2911</v>
      </c>
      <c r="W102" s="1482">
        <v>0.03</v>
      </c>
      <c r="X102" s="807"/>
      <c r="Y102" s="800"/>
      <c r="Z102" s="1486"/>
    </row>
    <row r="103" spans="3:26" s="806" customFormat="1" ht="17.25" customHeight="1">
      <c r="C103" s="1417" t="s">
        <v>2250</v>
      </c>
      <c r="D103" s="1431" t="s">
        <v>2420</v>
      </c>
      <c r="E103" s="1431" t="s">
        <v>2421</v>
      </c>
      <c r="F103" s="1432" t="s">
        <v>2425</v>
      </c>
      <c r="G103" s="1433" t="s">
        <v>2434</v>
      </c>
      <c r="H103" s="1435" t="s">
        <v>2386</v>
      </c>
      <c r="I103" s="1433" t="s">
        <v>2435</v>
      </c>
      <c r="J103" s="1457" t="s">
        <v>2571</v>
      </c>
      <c r="K103" s="1457" t="s">
        <v>2572</v>
      </c>
      <c r="L103" s="1431" t="s">
        <v>2573</v>
      </c>
      <c r="M103" s="1435">
        <v>7242</v>
      </c>
      <c r="N103" s="1456" t="s">
        <v>2570</v>
      </c>
      <c r="O103" s="1433" t="s">
        <v>2678</v>
      </c>
      <c r="P103" s="1466">
        <v>32000</v>
      </c>
      <c r="Q103" s="1433" t="s">
        <v>2660</v>
      </c>
      <c r="R103" s="1431" t="s">
        <v>2180</v>
      </c>
      <c r="S103" s="1456" t="s">
        <v>2570</v>
      </c>
      <c r="T103" s="1456" t="s">
        <v>2714</v>
      </c>
      <c r="U103" s="1433" t="s">
        <v>2713</v>
      </c>
      <c r="V103" s="807" t="s">
        <v>2911</v>
      </c>
      <c r="W103" s="1482">
        <v>0.03</v>
      </c>
      <c r="X103" s="807"/>
      <c r="Y103" s="800"/>
      <c r="Z103" s="1486"/>
    </row>
    <row r="104" spans="3:26" s="806" customFormat="1" ht="17.25" customHeight="1">
      <c r="C104" s="1417" t="s">
        <v>2251</v>
      </c>
      <c r="D104" s="1431" t="s">
        <v>2420</v>
      </c>
      <c r="E104" s="1431" t="s">
        <v>2421</v>
      </c>
      <c r="F104" s="1432" t="s">
        <v>2425</v>
      </c>
      <c r="G104" s="1433" t="s">
        <v>2436</v>
      </c>
      <c r="H104" s="1435" t="s">
        <v>2386</v>
      </c>
      <c r="I104" s="1433" t="s">
        <v>2437</v>
      </c>
      <c r="J104" s="1457" t="s">
        <v>2574</v>
      </c>
      <c r="K104" s="1457" t="s">
        <v>2575</v>
      </c>
      <c r="L104" s="1431" t="s">
        <v>2576</v>
      </c>
      <c r="M104" s="1435">
        <v>7926</v>
      </c>
      <c r="N104" s="1456">
        <v>39486</v>
      </c>
      <c r="O104" s="1433" t="s">
        <v>2678</v>
      </c>
      <c r="P104" s="1466">
        <v>15500</v>
      </c>
      <c r="Q104" s="1433" t="s">
        <v>2660</v>
      </c>
      <c r="R104" s="1431">
        <v>32</v>
      </c>
      <c r="S104" s="1456">
        <v>39492</v>
      </c>
      <c r="T104" s="1456">
        <v>39492</v>
      </c>
      <c r="U104" s="1433" t="s">
        <v>2713</v>
      </c>
      <c r="V104" s="807" t="s">
        <v>2911</v>
      </c>
      <c r="W104" s="1482">
        <v>0.03</v>
      </c>
      <c r="X104" s="807"/>
      <c r="Y104" s="800"/>
      <c r="Z104" s="1486"/>
    </row>
    <row r="105" spans="3:26" s="806" customFormat="1" ht="17.25" customHeight="1">
      <c r="C105" s="1417" t="s">
        <v>2252</v>
      </c>
      <c r="D105" s="1431" t="s">
        <v>2420</v>
      </c>
      <c r="E105" s="1431" t="s">
        <v>2421</v>
      </c>
      <c r="F105" s="1432" t="s">
        <v>2425</v>
      </c>
      <c r="G105" s="1433" t="s">
        <v>2438</v>
      </c>
      <c r="H105" s="1435" t="s">
        <v>2386</v>
      </c>
      <c r="I105" s="1433" t="s">
        <v>2437</v>
      </c>
      <c r="J105" s="1457" t="s">
        <v>2574</v>
      </c>
      <c r="K105" s="1457" t="s">
        <v>2575</v>
      </c>
      <c r="L105" s="1431" t="s">
        <v>2577</v>
      </c>
      <c r="M105" s="1435">
        <v>7926</v>
      </c>
      <c r="N105" s="1456">
        <v>39486</v>
      </c>
      <c r="O105" s="1433" t="s">
        <v>2678</v>
      </c>
      <c r="P105" s="1466">
        <v>15500</v>
      </c>
      <c r="Q105" s="1433" t="s">
        <v>2660</v>
      </c>
      <c r="R105" s="1431">
        <v>32</v>
      </c>
      <c r="S105" s="1456">
        <v>39492</v>
      </c>
      <c r="T105" s="1456">
        <v>39492</v>
      </c>
      <c r="U105" s="1433" t="s">
        <v>2713</v>
      </c>
      <c r="V105" s="807" t="s">
        <v>2911</v>
      </c>
      <c r="W105" s="1482">
        <v>0.03</v>
      </c>
      <c r="X105" s="807"/>
      <c r="Y105" s="800"/>
      <c r="Z105" s="1486"/>
    </row>
    <row r="106" spans="3:26" s="806" customFormat="1" ht="17.25" customHeight="1">
      <c r="C106" s="1417" t="s">
        <v>2253</v>
      </c>
      <c r="D106" s="1431" t="s">
        <v>2420</v>
      </c>
      <c r="E106" s="1431" t="s">
        <v>2421</v>
      </c>
      <c r="F106" s="1432" t="s">
        <v>2425</v>
      </c>
      <c r="G106" s="1433" t="s">
        <v>2439</v>
      </c>
      <c r="H106" s="1435" t="s">
        <v>2386</v>
      </c>
      <c r="I106" s="1433" t="s">
        <v>2440</v>
      </c>
      <c r="J106" s="1457" t="s">
        <v>2578</v>
      </c>
      <c r="K106" s="1457">
        <v>3130</v>
      </c>
      <c r="L106" s="1431" t="s">
        <v>2505</v>
      </c>
      <c r="M106" s="1435">
        <v>28380</v>
      </c>
      <c r="N106" s="1456">
        <v>39504</v>
      </c>
      <c r="O106" s="1433" t="s">
        <v>2680</v>
      </c>
      <c r="P106" s="1466">
        <v>5193.3500000000004</v>
      </c>
      <c r="Q106" s="1433" t="s">
        <v>2660</v>
      </c>
      <c r="R106" s="1431">
        <v>38</v>
      </c>
      <c r="S106" s="1456">
        <v>39504</v>
      </c>
      <c r="T106" s="1456">
        <v>39504</v>
      </c>
      <c r="U106" s="1433" t="s">
        <v>2713</v>
      </c>
      <c r="V106" s="807" t="s">
        <v>2911</v>
      </c>
      <c r="W106" s="1482">
        <v>0.03</v>
      </c>
      <c r="X106" s="807"/>
      <c r="Y106" s="800"/>
      <c r="Z106" s="1486"/>
    </row>
    <row r="107" spans="3:26" s="806" customFormat="1" ht="17.25" customHeight="1">
      <c r="C107" s="1417" t="s">
        <v>2254</v>
      </c>
      <c r="D107" s="1431" t="s">
        <v>2420</v>
      </c>
      <c r="E107" s="1431" t="s">
        <v>2421</v>
      </c>
      <c r="F107" s="1432" t="s">
        <v>2425</v>
      </c>
      <c r="G107" s="1433" t="s">
        <v>2441</v>
      </c>
      <c r="H107" s="1435" t="s">
        <v>2386</v>
      </c>
      <c r="I107" s="1433" t="s">
        <v>2442</v>
      </c>
      <c r="J107" s="1457" t="s">
        <v>2504</v>
      </c>
      <c r="K107" s="1457" t="s">
        <v>2504</v>
      </c>
      <c r="L107" s="1431" t="s">
        <v>2505</v>
      </c>
      <c r="M107" s="1435">
        <v>112856</v>
      </c>
      <c r="N107" s="1456">
        <v>39491</v>
      </c>
      <c r="O107" s="1433" t="s">
        <v>2681</v>
      </c>
      <c r="P107" s="1466">
        <v>7328.11</v>
      </c>
      <c r="Q107" s="1433" t="s">
        <v>2660</v>
      </c>
      <c r="R107" s="1431">
        <v>31</v>
      </c>
      <c r="S107" s="1456">
        <v>39491</v>
      </c>
      <c r="T107" s="1456">
        <v>39491</v>
      </c>
      <c r="U107" s="1433" t="s">
        <v>2713</v>
      </c>
      <c r="V107" s="807" t="s">
        <v>2911</v>
      </c>
      <c r="W107" s="1482">
        <v>0.03</v>
      </c>
      <c r="X107" s="807"/>
      <c r="Y107" s="800"/>
      <c r="Z107" s="1486"/>
    </row>
    <row r="108" spans="3:26" s="806" customFormat="1" ht="17.25" customHeight="1">
      <c r="C108" s="1417" t="s">
        <v>2255</v>
      </c>
      <c r="D108" s="1431" t="s">
        <v>2420</v>
      </c>
      <c r="E108" s="1431" t="s">
        <v>2421</v>
      </c>
      <c r="F108" s="1432" t="s">
        <v>2425</v>
      </c>
      <c r="G108" s="1433" t="s">
        <v>2443</v>
      </c>
      <c r="H108" s="1435" t="s">
        <v>2386</v>
      </c>
      <c r="I108" s="1433" t="s">
        <v>2444</v>
      </c>
      <c r="J108" s="1457" t="s">
        <v>2504</v>
      </c>
      <c r="K108" s="1457" t="s">
        <v>2504</v>
      </c>
      <c r="L108" s="1431" t="s">
        <v>2505</v>
      </c>
      <c r="M108" s="1435">
        <v>7926</v>
      </c>
      <c r="N108" s="1456">
        <v>39486</v>
      </c>
      <c r="O108" s="1433" t="s">
        <v>2678</v>
      </c>
      <c r="P108" s="1466">
        <v>3944.85</v>
      </c>
      <c r="Q108" s="1433" t="s">
        <v>2660</v>
      </c>
      <c r="R108" s="1431">
        <v>32</v>
      </c>
      <c r="S108" s="1456">
        <v>39492</v>
      </c>
      <c r="T108" s="1456">
        <v>39492</v>
      </c>
      <c r="U108" s="1433" t="s">
        <v>2713</v>
      </c>
      <c r="V108" s="807" t="s">
        <v>2911</v>
      </c>
      <c r="W108" s="1482">
        <v>0.03</v>
      </c>
      <c r="X108" s="807"/>
      <c r="Y108" s="800"/>
      <c r="Z108" s="1486"/>
    </row>
    <row r="109" spans="3:26" s="806" customFormat="1" ht="17.25" customHeight="1">
      <c r="C109" s="1417" t="s">
        <v>2256</v>
      </c>
      <c r="D109" s="1431" t="s">
        <v>2420</v>
      </c>
      <c r="E109" s="1431" t="s">
        <v>2421</v>
      </c>
      <c r="F109" s="1432" t="s">
        <v>2425</v>
      </c>
      <c r="G109" s="1433" t="s">
        <v>2445</v>
      </c>
      <c r="H109" s="1435" t="s">
        <v>2386</v>
      </c>
      <c r="I109" s="1433" t="s">
        <v>2446</v>
      </c>
      <c r="J109" s="1457" t="s">
        <v>2579</v>
      </c>
      <c r="K109" s="1457" t="s">
        <v>2580</v>
      </c>
      <c r="L109" s="1431">
        <v>7816</v>
      </c>
      <c r="M109" s="1435">
        <v>7984</v>
      </c>
      <c r="N109" s="1456">
        <v>39492</v>
      </c>
      <c r="O109" s="1433" t="s">
        <v>2678</v>
      </c>
      <c r="P109" s="1466">
        <v>18999.990000000002</v>
      </c>
      <c r="Q109" s="1433" t="s">
        <v>2660</v>
      </c>
      <c r="R109" s="1431">
        <v>33</v>
      </c>
      <c r="S109" s="1456">
        <v>39492</v>
      </c>
      <c r="T109" s="1456">
        <v>39492</v>
      </c>
      <c r="U109" s="1433" t="s">
        <v>2713</v>
      </c>
      <c r="V109" s="807" t="s">
        <v>2911</v>
      </c>
      <c r="W109" s="1482">
        <v>0.03</v>
      </c>
      <c r="X109" s="807"/>
      <c r="Y109" s="800"/>
      <c r="Z109" s="1486"/>
    </row>
    <row r="110" spans="3:26" s="806" customFormat="1" ht="17.25" customHeight="1">
      <c r="C110" s="1417" t="s">
        <v>2257</v>
      </c>
      <c r="D110" s="1431" t="s">
        <v>2447</v>
      </c>
      <c r="E110" s="1431" t="s">
        <v>2421</v>
      </c>
      <c r="F110" s="1432" t="s">
        <v>2448</v>
      </c>
      <c r="G110" s="1433" t="s">
        <v>2449</v>
      </c>
      <c r="H110" s="1433" t="s">
        <v>2326</v>
      </c>
      <c r="I110" s="1433" t="s">
        <v>2450</v>
      </c>
      <c r="J110" s="1457" t="s">
        <v>2581</v>
      </c>
      <c r="K110" s="1457" t="s">
        <v>2582</v>
      </c>
      <c r="L110" s="1433" t="s">
        <v>2583</v>
      </c>
      <c r="M110" s="1435" t="s">
        <v>2584</v>
      </c>
      <c r="N110" s="1456">
        <v>40627</v>
      </c>
      <c r="O110" s="1433" t="s">
        <v>2682</v>
      </c>
      <c r="P110" s="1471">
        <v>265000</v>
      </c>
      <c r="Q110" s="1433" t="s">
        <v>2683</v>
      </c>
      <c r="R110" s="1431" t="s">
        <v>2528</v>
      </c>
      <c r="S110" s="1456">
        <v>40638</v>
      </c>
      <c r="T110" s="1456">
        <v>40638</v>
      </c>
      <c r="U110" s="1433" t="s">
        <v>2697</v>
      </c>
      <c r="V110" s="807" t="s">
        <v>2911</v>
      </c>
      <c r="W110" s="1483">
        <v>0.1</v>
      </c>
      <c r="X110" s="807"/>
      <c r="Y110" s="800"/>
      <c r="Z110" s="1486"/>
    </row>
    <row r="111" spans="3:26" s="806" customFormat="1" ht="17.25" customHeight="1">
      <c r="C111" s="1417" t="s">
        <v>2258</v>
      </c>
      <c r="D111" s="1431" t="s">
        <v>2447</v>
      </c>
      <c r="E111" s="1431" t="s">
        <v>2421</v>
      </c>
      <c r="F111" s="1432" t="s">
        <v>2448</v>
      </c>
      <c r="G111" s="1433" t="s">
        <v>2451</v>
      </c>
      <c r="H111" s="1433" t="s">
        <v>2326</v>
      </c>
      <c r="I111" s="1433" t="s">
        <v>2450</v>
      </c>
      <c r="J111" s="1457" t="s">
        <v>2585</v>
      </c>
      <c r="K111" s="1457" t="s">
        <v>2586</v>
      </c>
      <c r="L111" s="1433" t="s">
        <v>2587</v>
      </c>
      <c r="M111" s="1435" t="s">
        <v>2588</v>
      </c>
      <c r="N111" s="1456">
        <v>39981</v>
      </c>
      <c r="O111" s="1433" t="s">
        <v>2684</v>
      </c>
      <c r="P111" s="1471">
        <v>285866</v>
      </c>
      <c r="Q111" s="1433" t="s">
        <v>2660</v>
      </c>
      <c r="R111" s="1431" t="s">
        <v>2187</v>
      </c>
      <c r="S111" s="1456">
        <v>39981</v>
      </c>
      <c r="T111" s="1456">
        <v>39981</v>
      </c>
      <c r="U111" s="1433" t="s">
        <v>2697</v>
      </c>
      <c r="V111" s="807" t="s">
        <v>2911</v>
      </c>
      <c r="W111" s="1483">
        <v>0.1</v>
      </c>
      <c r="X111" s="807"/>
      <c r="Y111" s="800"/>
      <c r="Z111" s="1486"/>
    </row>
    <row r="112" spans="3:26" s="806" customFormat="1" ht="17.25" customHeight="1">
      <c r="C112" s="1417" t="s">
        <v>2259</v>
      </c>
      <c r="D112" s="1431" t="s">
        <v>2447</v>
      </c>
      <c r="E112" s="1431" t="s">
        <v>2421</v>
      </c>
      <c r="F112" s="1432" t="s">
        <v>2448</v>
      </c>
      <c r="G112" s="1433" t="s">
        <v>2452</v>
      </c>
      <c r="H112" s="1433" t="s">
        <v>2326</v>
      </c>
      <c r="I112" s="1433" t="s">
        <v>2450</v>
      </c>
      <c r="J112" s="1457" t="s">
        <v>2589</v>
      </c>
      <c r="K112" s="1457" t="s">
        <v>2590</v>
      </c>
      <c r="L112" s="1433" t="s">
        <v>2591</v>
      </c>
      <c r="M112" s="1435" t="s">
        <v>2592</v>
      </c>
      <c r="N112" s="1456">
        <v>41668</v>
      </c>
      <c r="O112" s="1433" t="s">
        <v>2685</v>
      </c>
      <c r="P112" s="1471">
        <v>546300</v>
      </c>
      <c r="Q112" s="1433" t="s">
        <v>2683</v>
      </c>
      <c r="R112" s="1431" t="s">
        <v>2528</v>
      </c>
      <c r="S112" s="1456">
        <v>41943</v>
      </c>
      <c r="T112" s="1456">
        <v>41943</v>
      </c>
      <c r="U112" s="1433" t="s">
        <v>2697</v>
      </c>
      <c r="V112" s="807" t="s">
        <v>2911</v>
      </c>
      <c r="W112" s="1483">
        <v>0.1</v>
      </c>
      <c r="X112" s="807"/>
      <c r="Y112" s="800"/>
      <c r="Z112" s="1486"/>
    </row>
    <row r="113" spans="3:26" s="806" customFormat="1" ht="17.25" customHeight="1">
      <c r="C113" s="1417" t="s">
        <v>2260</v>
      </c>
      <c r="D113" s="1431" t="s">
        <v>2447</v>
      </c>
      <c r="E113" s="1431" t="s">
        <v>2421</v>
      </c>
      <c r="F113" s="1432" t="s">
        <v>2448</v>
      </c>
      <c r="G113" s="1433" t="s">
        <v>2453</v>
      </c>
      <c r="H113" s="1433" t="s">
        <v>2326</v>
      </c>
      <c r="I113" s="1433" t="s">
        <v>2454</v>
      </c>
      <c r="J113" s="1457" t="s">
        <v>2593</v>
      </c>
      <c r="K113" s="1457">
        <v>2008</v>
      </c>
      <c r="L113" s="1433" t="s">
        <v>2594</v>
      </c>
      <c r="M113" s="1435" t="s">
        <v>2595</v>
      </c>
      <c r="N113" s="1456">
        <v>39568</v>
      </c>
      <c r="O113" s="1433" t="s">
        <v>2686</v>
      </c>
      <c r="P113" s="1471">
        <v>113000</v>
      </c>
      <c r="Q113" s="1433" t="s">
        <v>2660</v>
      </c>
      <c r="R113" s="1431" t="s">
        <v>2173</v>
      </c>
      <c r="S113" s="1456">
        <v>39574</v>
      </c>
      <c r="T113" s="1456">
        <v>39574</v>
      </c>
      <c r="U113" s="1433" t="s">
        <v>2697</v>
      </c>
      <c r="V113" s="807" t="s">
        <v>2911</v>
      </c>
      <c r="W113" s="1483">
        <v>0.1</v>
      </c>
      <c r="X113" s="807"/>
      <c r="Y113" s="800"/>
      <c r="Z113" s="1486"/>
    </row>
    <row r="114" spans="3:26" s="806" customFormat="1" ht="17.25" customHeight="1">
      <c r="C114" s="1417" t="s">
        <v>2261</v>
      </c>
      <c r="D114" s="1431" t="s">
        <v>2447</v>
      </c>
      <c r="E114" s="1431" t="s">
        <v>2421</v>
      </c>
      <c r="F114" s="1432" t="s">
        <v>2448</v>
      </c>
      <c r="G114" s="1433" t="s">
        <v>2455</v>
      </c>
      <c r="H114" s="1433" t="s">
        <v>2326</v>
      </c>
      <c r="I114" s="1433" t="s">
        <v>2454</v>
      </c>
      <c r="J114" s="1457" t="s">
        <v>2596</v>
      </c>
      <c r="K114" s="1457">
        <v>2007</v>
      </c>
      <c r="L114" s="1433" t="s">
        <v>2597</v>
      </c>
      <c r="M114" s="1458">
        <v>13060</v>
      </c>
      <c r="N114" s="1456">
        <v>39246</v>
      </c>
      <c r="O114" s="1433" t="s">
        <v>2684</v>
      </c>
      <c r="P114" s="1471">
        <v>117700</v>
      </c>
      <c r="Q114" s="1433" t="s">
        <v>2660</v>
      </c>
      <c r="R114" s="1431">
        <v>13</v>
      </c>
      <c r="S114" s="1456">
        <v>39246</v>
      </c>
      <c r="T114" s="1456">
        <v>39246</v>
      </c>
      <c r="U114" s="1433" t="s">
        <v>2697</v>
      </c>
      <c r="V114" s="807" t="s">
        <v>2911</v>
      </c>
      <c r="W114" s="1483">
        <v>0.1</v>
      </c>
      <c r="X114" s="807"/>
      <c r="Y114" s="800"/>
      <c r="Z114" s="1486"/>
    </row>
    <row r="115" spans="3:26" s="806" customFormat="1" ht="17.25" customHeight="1">
      <c r="C115" s="1417" t="s">
        <v>2262</v>
      </c>
      <c r="D115" s="1424" t="s">
        <v>2294</v>
      </c>
      <c r="E115" s="1424" t="s">
        <v>2310</v>
      </c>
      <c r="F115" s="1425" t="s">
        <v>2296</v>
      </c>
      <c r="G115" s="1425" t="s">
        <v>2456</v>
      </c>
      <c r="H115" s="1426" t="s">
        <v>2398</v>
      </c>
      <c r="I115" s="1565" t="s">
        <v>2312</v>
      </c>
      <c r="J115" s="1448" t="s">
        <v>2598</v>
      </c>
      <c r="K115" s="1448" t="s">
        <v>2599</v>
      </c>
      <c r="L115" s="1449" t="s">
        <v>2600</v>
      </c>
      <c r="M115" s="1581">
        <v>4147707</v>
      </c>
      <c r="N115" s="1582" t="s">
        <v>2601</v>
      </c>
      <c r="O115" s="1565" t="s">
        <v>2687</v>
      </c>
      <c r="P115" s="1466">
        <v>14278.65</v>
      </c>
      <c r="Q115" s="1449" t="s">
        <v>1921</v>
      </c>
      <c r="R115" s="1449" t="s">
        <v>2186</v>
      </c>
      <c r="S115" s="1582">
        <v>43571</v>
      </c>
      <c r="T115" s="1582">
        <v>43571</v>
      </c>
      <c r="U115" s="1565" t="s">
        <v>2708</v>
      </c>
      <c r="V115" s="807" t="s">
        <v>2911</v>
      </c>
      <c r="W115" s="1480">
        <v>0.2</v>
      </c>
      <c r="X115" s="807"/>
      <c r="Y115" s="800"/>
      <c r="Z115" s="1486"/>
    </row>
    <row r="116" spans="3:26" s="806" customFormat="1" ht="17.25" customHeight="1">
      <c r="C116" s="1417" t="s">
        <v>2263</v>
      </c>
      <c r="D116" s="1424" t="s">
        <v>2415</v>
      </c>
      <c r="E116" s="1424" t="s">
        <v>2295</v>
      </c>
      <c r="F116" s="1425" t="s">
        <v>2296</v>
      </c>
      <c r="G116" s="1425" t="s">
        <v>2457</v>
      </c>
      <c r="H116" s="1427" t="s">
        <v>2298</v>
      </c>
      <c r="I116" s="1565" t="s">
        <v>2458</v>
      </c>
      <c r="J116" s="1457" t="s">
        <v>2602</v>
      </c>
      <c r="K116" s="1425" t="s">
        <v>2603</v>
      </c>
      <c r="L116" s="1425" t="s">
        <v>2604</v>
      </c>
      <c r="M116" s="1565" t="s">
        <v>2605</v>
      </c>
      <c r="N116" s="1565" t="s">
        <v>2606</v>
      </c>
      <c r="O116" s="1565" t="s">
        <v>2688</v>
      </c>
      <c r="P116" s="1471">
        <v>8674.7999999999993</v>
      </c>
      <c r="Q116" s="1449" t="s">
        <v>1921</v>
      </c>
      <c r="R116" s="1449" t="s">
        <v>2189</v>
      </c>
      <c r="S116" s="1565" t="s">
        <v>2689</v>
      </c>
      <c r="T116" s="1565" t="s">
        <v>2689</v>
      </c>
      <c r="U116" s="1433" t="s">
        <v>2694</v>
      </c>
      <c r="V116" s="807" t="s">
        <v>2911</v>
      </c>
      <c r="W116" s="1480">
        <v>0.03</v>
      </c>
      <c r="X116" s="807"/>
      <c r="Y116" s="800"/>
      <c r="Z116" s="1486"/>
    </row>
    <row r="117" spans="3:26" s="806" customFormat="1" ht="17.25" customHeight="1">
      <c r="C117" s="1418" t="s">
        <v>2264</v>
      </c>
      <c r="D117" s="1437" t="s">
        <v>2294</v>
      </c>
      <c r="E117" s="1437" t="s">
        <v>2310</v>
      </c>
      <c r="F117" s="1438" t="s">
        <v>2296</v>
      </c>
      <c r="G117" s="1438" t="s">
        <v>2459</v>
      </c>
      <c r="H117" s="1436" t="s">
        <v>2402</v>
      </c>
      <c r="I117" s="1568" t="s">
        <v>2354</v>
      </c>
      <c r="J117" s="1459" t="s">
        <v>2607</v>
      </c>
      <c r="K117" s="1438" t="s">
        <v>2504</v>
      </c>
      <c r="L117" s="1460" t="s">
        <v>2608</v>
      </c>
      <c r="M117" s="1589" t="s">
        <v>2609</v>
      </c>
      <c r="N117" s="1456">
        <v>44357</v>
      </c>
      <c r="O117" s="1433" t="s">
        <v>2687</v>
      </c>
      <c r="P117" s="1470">
        <v>22487.49</v>
      </c>
      <c r="Q117" s="1455" t="s">
        <v>2690</v>
      </c>
      <c r="R117" s="1460" t="s">
        <v>2177</v>
      </c>
      <c r="S117" s="1597">
        <v>44373</v>
      </c>
      <c r="T117" s="1597">
        <v>44373</v>
      </c>
      <c r="U117" s="1568" t="s">
        <v>2708</v>
      </c>
      <c r="V117" s="807" t="s">
        <v>2911</v>
      </c>
      <c r="W117" s="1484">
        <v>0.2</v>
      </c>
      <c r="X117" s="807"/>
      <c r="Y117" s="800"/>
      <c r="Z117" s="1486"/>
    </row>
    <row r="118" spans="3:26" s="806" customFormat="1" ht="17.25" customHeight="1">
      <c r="C118" s="1419" t="s">
        <v>2265</v>
      </c>
      <c r="D118" s="1439" t="s">
        <v>2420</v>
      </c>
      <c r="E118" s="1439" t="s">
        <v>2421</v>
      </c>
      <c r="F118" s="1440" t="s">
        <v>2425</v>
      </c>
      <c r="G118" s="1441" t="s">
        <v>2460</v>
      </c>
      <c r="H118" s="1442" t="s">
        <v>2386</v>
      </c>
      <c r="I118" s="1569" t="s">
        <v>2461</v>
      </c>
      <c r="J118" s="1443" t="s">
        <v>2610</v>
      </c>
      <c r="K118" s="1443" t="s">
        <v>2611</v>
      </c>
      <c r="L118" s="1443" t="s">
        <v>2505</v>
      </c>
      <c r="M118" s="1569" t="s">
        <v>2612</v>
      </c>
      <c r="N118" s="1569" t="s">
        <v>2613</v>
      </c>
      <c r="O118" s="1569" t="s">
        <v>2691</v>
      </c>
      <c r="P118" s="1473">
        <v>18025.099999999999</v>
      </c>
      <c r="Q118" s="1474" t="s">
        <v>2692</v>
      </c>
      <c r="R118" s="1475">
        <v>6</v>
      </c>
      <c r="S118" s="1597">
        <v>44439</v>
      </c>
      <c r="T118" s="1597">
        <v>44439</v>
      </c>
      <c r="U118" s="1433" t="s">
        <v>2713</v>
      </c>
      <c r="V118" s="807" t="s">
        <v>2911</v>
      </c>
      <c r="W118" s="1482">
        <v>0.03</v>
      </c>
      <c r="X118" s="807"/>
      <c r="Y118" s="800"/>
      <c r="Z118" s="1486"/>
    </row>
    <row r="119" spans="3:26" s="806" customFormat="1" ht="17.25" customHeight="1">
      <c r="C119" s="1420" t="s">
        <v>2266</v>
      </c>
      <c r="D119" s="1439" t="s">
        <v>2420</v>
      </c>
      <c r="E119" s="1439" t="s">
        <v>2421</v>
      </c>
      <c r="F119" s="1440" t="s">
        <v>2425</v>
      </c>
      <c r="G119" s="1441" t="s">
        <v>2462</v>
      </c>
      <c r="H119" s="1442" t="s">
        <v>2386</v>
      </c>
      <c r="I119" s="1569" t="s">
        <v>2461</v>
      </c>
      <c r="J119" s="1443" t="s">
        <v>2610</v>
      </c>
      <c r="K119" s="1443" t="s">
        <v>2611</v>
      </c>
      <c r="L119" s="1443" t="s">
        <v>2505</v>
      </c>
      <c r="M119" s="1569" t="s">
        <v>2614</v>
      </c>
      <c r="N119" s="1569" t="s">
        <v>2613</v>
      </c>
      <c r="O119" s="1569" t="s">
        <v>2691</v>
      </c>
      <c r="P119" s="1473">
        <v>18025.099999999999</v>
      </c>
      <c r="Q119" s="1474" t="s">
        <v>2692</v>
      </c>
      <c r="R119" s="1475">
        <v>6</v>
      </c>
      <c r="S119" s="1597">
        <v>44439</v>
      </c>
      <c r="T119" s="1597">
        <v>44439</v>
      </c>
      <c r="U119" s="1433" t="s">
        <v>2713</v>
      </c>
      <c r="V119" s="807" t="s">
        <v>2911</v>
      </c>
      <c r="W119" s="1482">
        <v>0.03</v>
      </c>
      <c r="X119" s="807"/>
      <c r="Y119" s="800"/>
      <c r="Z119" s="1486"/>
    </row>
    <row r="120" spans="3:26" s="806" customFormat="1" ht="17.25" customHeight="1">
      <c r="C120" s="1419" t="s">
        <v>2267</v>
      </c>
      <c r="D120" s="1439" t="s">
        <v>2420</v>
      </c>
      <c r="E120" s="1439" t="s">
        <v>2421</v>
      </c>
      <c r="F120" s="1440" t="s">
        <v>2425</v>
      </c>
      <c r="G120" s="1441" t="s">
        <v>2463</v>
      </c>
      <c r="H120" s="1442" t="s">
        <v>2386</v>
      </c>
      <c r="I120" s="1569" t="s">
        <v>2464</v>
      </c>
      <c r="J120" s="1443" t="s">
        <v>2615</v>
      </c>
      <c r="K120" s="1443" t="s">
        <v>2616</v>
      </c>
      <c r="L120" s="1443" t="s">
        <v>2505</v>
      </c>
      <c r="M120" s="1569" t="s">
        <v>2617</v>
      </c>
      <c r="N120" s="1569" t="s">
        <v>2613</v>
      </c>
      <c r="O120" s="1569" t="s">
        <v>2691</v>
      </c>
      <c r="P120" s="1473">
        <v>7394.5</v>
      </c>
      <c r="Q120" s="1474" t="s">
        <v>2692</v>
      </c>
      <c r="R120" s="1475">
        <v>6</v>
      </c>
      <c r="S120" s="1597">
        <v>44439</v>
      </c>
      <c r="T120" s="1597">
        <v>44439</v>
      </c>
      <c r="U120" s="1433" t="s">
        <v>2713</v>
      </c>
      <c r="V120" s="807" t="s">
        <v>2911</v>
      </c>
      <c r="W120" s="1482">
        <v>0.03</v>
      </c>
      <c r="X120" s="807"/>
      <c r="Y120" s="800"/>
      <c r="Z120" s="1486"/>
    </row>
    <row r="121" spans="3:26" s="806" customFormat="1" ht="17.25" customHeight="1">
      <c r="C121" s="1420" t="s">
        <v>2268</v>
      </c>
      <c r="D121" s="1439" t="s">
        <v>2420</v>
      </c>
      <c r="E121" s="1439" t="s">
        <v>2421</v>
      </c>
      <c r="F121" s="1440" t="s">
        <v>2425</v>
      </c>
      <c r="G121" s="1441" t="s">
        <v>2465</v>
      </c>
      <c r="H121" s="1442" t="s">
        <v>2386</v>
      </c>
      <c r="I121" s="1569" t="s">
        <v>2464</v>
      </c>
      <c r="J121" s="1443" t="s">
        <v>2615</v>
      </c>
      <c r="K121" s="1443" t="s">
        <v>2616</v>
      </c>
      <c r="L121" s="1443" t="s">
        <v>2505</v>
      </c>
      <c r="M121" s="1569" t="s">
        <v>2614</v>
      </c>
      <c r="N121" s="1569" t="s">
        <v>2613</v>
      </c>
      <c r="O121" s="1569" t="s">
        <v>2691</v>
      </c>
      <c r="P121" s="1473">
        <v>7394.5</v>
      </c>
      <c r="Q121" s="1474" t="s">
        <v>2692</v>
      </c>
      <c r="R121" s="1475">
        <v>6</v>
      </c>
      <c r="S121" s="1597">
        <v>44439</v>
      </c>
      <c r="T121" s="1597">
        <v>44439</v>
      </c>
      <c r="U121" s="1433" t="s">
        <v>2713</v>
      </c>
      <c r="V121" s="807" t="s">
        <v>2911</v>
      </c>
      <c r="W121" s="1482">
        <v>0.03</v>
      </c>
      <c r="X121" s="807"/>
      <c r="Y121" s="800"/>
      <c r="Z121" s="1486"/>
    </row>
    <row r="122" spans="3:26" s="806" customFormat="1" ht="17.25" customHeight="1">
      <c r="C122" s="1419" t="s">
        <v>2269</v>
      </c>
      <c r="D122" s="1439" t="s">
        <v>2420</v>
      </c>
      <c r="E122" s="1439" t="s">
        <v>2421</v>
      </c>
      <c r="F122" s="1440" t="s">
        <v>2425</v>
      </c>
      <c r="G122" s="1441" t="s">
        <v>2466</v>
      </c>
      <c r="H122" s="1442" t="s">
        <v>2386</v>
      </c>
      <c r="I122" s="1569" t="s">
        <v>2467</v>
      </c>
      <c r="J122" s="1443" t="s">
        <v>2618</v>
      </c>
      <c r="K122" s="1443" t="s">
        <v>2619</v>
      </c>
      <c r="L122" s="1443" t="s">
        <v>2505</v>
      </c>
      <c r="M122" s="1569" t="s">
        <v>2617</v>
      </c>
      <c r="N122" s="1569" t="s">
        <v>2613</v>
      </c>
      <c r="O122" s="1569" t="s">
        <v>2691</v>
      </c>
      <c r="P122" s="1473">
        <v>15689</v>
      </c>
      <c r="Q122" s="1474" t="s">
        <v>2692</v>
      </c>
      <c r="R122" s="1475">
        <v>6</v>
      </c>
      <c r="S122" s="1597">
        <v>44439</v>
      </c>
      <c r="T122" s="1597">
        <v>44439</v>
      </c>
      <c r="U122" s="1433" t="s">
        <v>2713</v>
      </c>
      <c r="V122" s="807" t="s">
        <v>2911</v>
      </c>
      <c r="W122" s="1482">
        <v>0.03</v>
      </c>
      <c r="X122" s="807"/>
      <c r="Y122" s="800"/>
      <c r="Z122" s="1486"/>
    </row>
    <row r="123" spans="3:26" s="806" customFormat="1" ht="17.25" customHeight="1">
      <c r="C123" s="1420" t="s">
        <v>2270</v>
      </c>
      <c r="D123" s="1439" t="s">
        <v>2420</v>
      </c>
      <c r="E123" s="1439" t="s">
        <v>2421</v>
      </c>
      <c r="F123" s="1440" t="s">
        <v>2425</v>
      </c>
      <c r="G123" s="1441" t="s">
        <v>2468</v>
      </c>
      <c r="H123" s="1442" t="s">
        <v>2386</v>
      </c>
      <c r="I123" s="1569" t="s">
        <v>2469</v>
      </c>
      <c r="J123" s="1443" t="s">
        <v>2620</v>
      </c>
      <c r="K123" s="1443" t="s">
        <v>2621</v>
      </c>
      <c r="L123" s="1443" t="s">
        <v>2505</v>
      </c>
      <c r="M123" s="1569" t="s">
        <v>2617</v>
      </c>
      <c r="N123" s="1569" t="s">
        <v>2613</v>
      </c>
      <c r="O123" s="1569" t="s">
        <v>2691</v>
      </c>
      <c r="P123" s="1473">
        <v>6823.25</v>
      </c>
      <c r="Q123" s="1474" t="s">
        <v>2692</v>
      </c>
      <c r="R123" s="1475">
        <v>6</v>
      </c>
      <c r="S123" s="1597">
        <v>44439</v>
      </c>
      <c r="T123" s="1597">
        <v>44439</v>
      </c>
      <c r="U123" s="1433" t="s">
        <v>2713</v>
      </c>
      <c r="V123" s="807" t="s">
        <v>2911</v>
      </c>
      <c r="W123" s="1482">
        <v>0.03</v>
      </c>
      <c r="X123" s="807"/>
      <c r="Y123" s="800"/>
      <c r="Z123" s="1486"/>
    </row>
    <row r="124" spans="3:26" s="806" customFormat="1" ht="17.25" customHeight="1">
      <c r="C124" s="1419" t="s">
        <v>2271</v>
      </c>
      <c r="D124" s="1439" t="s">
        <v>2420</v>
      </c>
      <c r="E124" s="1439" t="s">
        <v>2421</v>
      </c>
      <c r="F124" s="1440" t="s">
        <v>2425</v>
      </c>
      <c r="G124" s="1441" t="s">
        <v>2470</v>
      </c>
      <c r="H124" s="1442" t="s">
        <v>2386</v>
      </c>
      <c r="I124" s="1569" t="s">
        <v>2469</v>
      </c>
      <c r="J124" s="1443" t="s">
        <v>2620</v>
      </c>
      <c r="K124" s="1443" t="s">
        <v>2621</v>
      </c>
      <c r="L124" s="1443" t="s">
        <v>2505</v>
      </c>
      <c r="M124" s="1569" t="s">
        <v>2617</v>
      </c>
      <c r="N124" s="1569" t="s">
        <v>2613</v>
      </c>
      <c r="O124" s="1569" t="s">
        <v>2691</v>
      </c>
      <c r="P124" s="1473">
        <v>6823.25</v>
      </c>
      <c r="Q124" s="1474" t="s">
        <v>2692</v>
      </c>
      <c r="R124" s="1475">
        <v>6</v>
      </c>
      <c r="S124" s="1597">
        <v>44439</v>
      </c>
      <c r="T124" s="1597">
        <v>44439</v>
      </c>
      <c r="U124" s="1433" t="s">
        <v>2713</v>
      </c>
      <c r="V124" s="807" t="s">
        <v>2911</v>
      </c>
      <c r="W124" s="1482">
        <v>0.03</v>
      </c>
      <c r="X124" s="807"/>
      <c r="Y124" s="800"/>
      <c r="Z124" s="1486"/>
    </row>
    <row r="125" spans="3:26" s="806" customFormat="1" ht="17.25" customHeight="1">
      <c r="C125" s="1420" t="s">
        <v>2272</v>
      </c>
      <c r="D125" s="1439" t="s">
        <v>2420</v>
      </c>
      <c r="E125" s="1439" t="s">
        <v>2421</v>
      </c>
      <c r="F125" s="1440" t="s">
        <v>2425</v>
      </c>
      <c r="G125" s="1441" t="s">
        <v>2471</v>
      </c>
      <c r="H125" s="1442" t="s">
        <v>2386</v>
      </c>
      <c r="I125" s="1569" t="s">
        <v>2469</v>
      </c>
      <c r="J125" s="1443" t="s">
        <v>2620</v>
      </c>
      <c r="K125" s="1443" t="s">
        <v>2621</v>
      </c>
      <c r="L125" s="1443" t="s">
        <v>2505</v>
      </c>
      <c r="M125" s="1569" t="s">
        <v>2617</v>
      </c>
      <c r="N125" s="1569" t="s">
        <v>2613</v>
      </c>
      <c r="O125" s="1569" t="s">
        <v>2691</v>
      </c>
      <c r="P125" s="1473">
        <v>6823.25</v>
      </c>
      <c r="Q125" s="1474" t="s">
        <v>2692</v>
      </c>
      <c r="R125" s="1475">
        <v>6</v>
      </c>
      <c r="S125" s="1597">
        <v>44439</v>
      </c>
      <c r="T125" s="1597">
        <v>44439</v>
      </c>
      <c r="U125" s="1433" t="s">
        <v>2713</v>
      </c>
      <c r="V125" s="807" t="s">
        <v>2911</v>
      </c>
      <c r="W125" s="1482">
        <v>0.03</v>
      </c>
      <c r="X125" s="807"/>
      <c r="Y125" s="800"/>
      <c r="Z125" s="1486"/>
    </row>
    <row r="126" spans="3:26" s="806" customFormat="1" ht="17.25" customHeight="1">
      <c r="C126" s="1419" t="s">
        <v>2273</v>
      </c>
      <c r="D126" s="1439" t="s">
        <v>2420</v>
      </c>
      <c r="E126" s="1439" t="s">
        <v>2421</v>
      </c>
      <c r="F126" s="1440" t="s">
        <v>2425</v>
      </c>
      <c r="G126" s="1441" t="s">
        <v>2472</v>
      </c>
      <c r="H126" s="1442" t="s">
        <v>2386</v>
      </c>
      <c r="I126" s="1569" t="s">
        <v>2473</v>
      </c>
      <c r="J126" s="1443" t="s">
        <v>2610</v>
      </c>
      <c r="K126" s="1443" t="s">
        <v>2622</v>
      </c>
      <c r="L126" s="1443" t="s">
        <v>2623</v>
      </c>
      <c r="M126" s="1569" t="s">
        <v>2612</v>
      </c>
      <c r="N126" s="1569" t="s">
        <v>2613</v>
      </c>
      <c r="O126" s="1569" t="s">
        <v>2691</v>
      </c>
      <c r="P126" s="1473">
        <v>35903.300000000003</v>
      </c>
      <c r="Q126" s="1474" t="s">
        <v>2692</v>
      </c>
      <c r="R126" s="1475">
        <v>6</v>
      </c>
      <c r="S126" s="1597">
        <v>44439</v>
      </c>
      <c r="T126" s="1597">
        <v>44439</v>
      </c>
      <c r="U126" s="1433" t="s">
        <v>2713</v>
      </c>
      <c r="V126" s="807" t="s">
        <v>2911</v>
      </c>
      <c r="W126" s="1482">
        <v>0.03</v>
      </c>
      <c r="X126" s="807"/>
      <c r="Y126" s="800"/>
      <c r="Z126" s="1486"/>
    </row>
    <row r="127" spans="3:26" s="806" customFormat="1" ht="17.25" customHeight="1">
      <c r="C127" s="1420" t="s">
        <v>2274</v>
      </c>
      <c r="D127" s="1439" t="s">
        <v>2420</v>
      </c>
      <c r="E127" s="1439" t="s">
        <v>2421</v>
      </c>
      <c r="F127" s="1440" t="s">
        <v>2425</v>
      </c>
      <c r="G127" s="1441" t="s">
        <v>2474</v>
      </c>
      <c r="H127" s="1442" t="s">
        <v>2386</v>
      </c>
      <c r="I127" s="1569" t="s">
        <v>2473</v>
      </c>
      <c r="J127" s="1443" t="s">
        <v>2610</v>
      </c>
      <c r="K127" s="1443" t="s">
        <v>2622</v>
      </c>
      <c r="L127" s="1443" t="s">
        <v>2624</v>
      </c>
      <c r="M127" s="1569" t="s">
        <v>2625</v>
      </c>
      <c r="N127" s="1569" t="s">
        <v>2626</v>
      </c>
      <c r="O127" s="1569" t="s">
        <v>2691</v>
      </c>
      <c r="P127" s="1473">
        <v>35903.300000000003</v>
      </c>
      <c r="Q127" s="1474" t="s">
        <v>2692</v>
      </c>
      <c r="R127" s="1475">
        <v>6</v>
      </c>
      <c r="S127" s="1597">
        <v>44439</v>
      </c>
      <c r="T127" s="1597">
        <v>44439</v>
      </c>
      <c r="U127" s="1433" t="s">
        <v>2713</v>
      </c>
      <c r="V127" s="807" t="s">
        <v>2911</v>
      </c>
      <c r="W127" s="1482">
        <v>0.03</v>
      </c>
      <c r="X127" s="807"/>
      <c r="Y127" s="800"/>
      <c r="Z127" s="1486"/>
    </row>
    <row r="128" spans="3:26" s="806" customFormat="1" ht="17.25" customHeight="1">
      <c r="C128" s="1419" t="s">
        <v>2275</v>
      </c>
      <c r="D128" s="1439" t="s">
        <v>2420</v>
      </c>
      <c r="E128" s="1439" t="s">
        <v>2421</v>
      </c>
      <c r="F128" s="1440" t="s">
        <v>2425</v>
      </c>
      <c r="G128" s="1441" t="s">
        <v>2475</v>
      </c>
      <c r="H128" s="1442" t="s">
        <v>2386</v>
      </c>
      <c r="I128" s="1569" t="s">
        <v>2476</v>
      </c>
      <c r="J128" s="1443" t="s">
        <v>2627</v>
      </c>
      <c r="K128" s="1443" t="s">
        <v>2628</v>
      </c>
      <c r="L128" s="1443">
        <v>221</v>
      </c>
      <c r="M128" s="1569" t="s">
        <v>2617</v>
      </c>
      <c r="N128" s="1569" t="s">
        <v>2629</v>
      </c>
      <c r="O128" s="1569" t="s">
        <v>2691</v>
      </c>
      <c r="P128" s="1473">
        <v>39247.199999999997</v>
      </c>
      <c r="Q128" s="1474" t="s">
        <v>2692</v>
      </c>
      <c r="R128" s="1475">
        <v>6</v>
      </c>
      <c r="S128" s="1597">
        <v>44439</v>
      </c>
      <c r="T128" s="1597">
        <v>44439</v>
      </c>
      <c r="U128" s="1433" t="s">
        <v>2713</v>
      </c>
      <c r="V128" s="807" t="s">
        <v>2911</v>
      </c>
      <c r="W128" s="1482">
        <v>0.03</v>
      </c>
      <c r="X128" s="807"/>
      <c r="Y128" s="800"/>
      <c r="Z128" s="1486"/>
    </row>
    <row r="129" spans="3:26" s="806" customFormat="1" ht="17.25" customHeight="1">
      <c r="C129" s="1420" t="s">
        <v>2276</v>
      </c>
      <c r="D129" s="1439" t="s">
        <v>2420</v>
      </c>
      <c r="E129" s="1439" t="s">
        <v>2421</v>
      </c>
      <c r="F129" s="1440" t="s">
        <v>2425</v>
      </c>
      <c r="G129" s="1441" t="s">
        <v>2477</v>
      </c>
      <c r="H129" s="1442" t="s">
        <v>2386</v>
      </c>
      <c r="I129" s="1570" t="s">
        <v>2478</v>
      </c>
      <c r="J129" s="1444" t="s">
        <v>2630</v>
      </c>
      <c r="K129" s="1444" t="s">
        <v>2631</v>
      </c>
      <c r="L129" s="1443" t="s">
        <v>2632</v>
      </c>
      <c r="M129" s="1569" t="s">
        <v>2617</v>
      </c>
      <c r="N129" s="1569" t="s">
        <v>2629</v>
      </c>
      <c r="O129" s="1569" t="s">
        <v>2691</v>
      </c>
      <c r="P129" s="1476">
        <v>37585.19</v>
      </c>
      <c r="Q129" s="1474" t="s">
        <v>2692</v>
      </c>
      <c r="R129" s="1475">
        <v>6</v>
      </c>
      <c r="S129" s="1597">
        <v>44439</v>
      </c>
      <c r="T129" s="1597">
        <v>44439</v>
      </c>
      <c r="U129" s="1433" t="s">
        <v>2713</v>
      </c>
      <c r="V129" s="807" t="s">
        <v>2911</v>
      </c>
      <c r="W129" s="1482">
        <v>0.03</v>
      </c>
      <c r="X129" s="807"/>
      <c r="Y129" s="800"/>
      <c r="Z129" s="1486"/>
    </row>
    <row r="130" spans="3:26" s="806" customFormat="1" ht="17.25" customHeight="1">
      <c r="C130" s="1419" t="s">
        <v>2277</v>
      </c>
      <c r="D130" s="1439" t="s">
        <v>2420</v>
      </c>
      <c r="E130" s="1439" t="s">
        <v>2421</v>
      </c>
      <c r="F130" s="1440" t="s">
        <v>2425</v>
      </c>
      <c r="G130" s="1441" t="s">
        <v>2479</v>
      </c>
      <c r="H130" s="1442" t="s">
        <v>2386</v>
      </c>
      <c r="I130" s="1570" t="s">
        <v>2478</v>
      </c>
      <c r="J130" s="1444" t="s">
        <v>2630</v>
      </c>
      <c r="K130" s="1444" t="s">
        <v>2631</v>
      </c>
      <c r="L130" s="1443" t="s">
        <v>2633</v>
      </c>
      <c r="M130" s="1569" t="s">
        <v>2617</v>
      </c>
      <c r="N130" s="1569" t="s">
        <v>2629</v>
      </c>
      <c r="O130" s="1569" t="s">
        <v>2691</v>
      </c>
      <c r="P130" s="1476">
        <v>37585.19</v>
      </c>
      <c r="Q130" s="1474" t="s">
        <v>2692</v>
      </c>
      <c r="R130" s="1475">
        <v>6</v>
      </c>
      <c r="S130" s="1597">
        <v>44439</v>
      </c>
      <c r="T130" s="1597">
        <v>44439</v>
      </c>
      <c r="U130" s="1433" t="s">
        <v>2713</v>
      </c>
      <c r="V130" s="807" t="s">
        <v>2911</v>
      </c>
      <c r="W130" s="1482">
        <v>0.03</v>
      </c>
      <c r="X130" s="807"/>
      <c r="Y130" s="800"/>
      <c r="Z130" s="1486"/>
    </row>
    <row r="131" spans="3:26" s="806" customFormat="1" ht="17.25" customHeight="1">
      <c r="C131" s="1420" t="s">
        <v>2278</v>
      </c>
      <c r="D131" s="1439" t="s">
        <v>2420</v>
      </c>
      <c r="E131" s="1439" t="s">
        <v>2421</v>
      </c>
      <c r="F131" s="1440" t="s">
        <v>2425</v>
      </c>
      <c r="G131" s="1441" t="s">
        <v>2480</v>
      </c>
      <c r="H131" s="1442" t="s">
        <v>2386</v>
      </c>
      <c r="I131" s="1571" t="s">
        <v>2481</v>
      </c>
      <c r="J131" s="1445" t="s">
        <v>2615</v>
      </c>
      <c r="K131" s="1445" t="s">
        <v>2634</v>
      </c>
      <c r="L131" s="1443" t="s">
        <v>2505</v>
      </c>
      <c r="M131" s="1569" t="s">
        <v>2617</v>
      </c>
      <c r="N131" s="1569" t="s">
        <v>2629</v>
      </c>
      <c r="O131" s="1569" t="s">
        <v>2691</v>
      </c>
      <c r="P131" s="1473">
        <v>79891.5</v>
      </c>
      <c r="Q131" s="1474" t="s">
        <v>2692</v>
      </c>
      <c r="R131" s="1475">
        <v>6</v>
      </c>
      <c r="S131" s="1597">
        <v>44439</v>
      </c>
      <c r="T131" s="1597">
        <v>44439</v>
      </c>
      <c r="U131" s="1433" t="s">
        <v>2713</v>
      </c>
      <c r="V131" s="807" t="s">
        <v>2911</v>
      </c>
      <c r="W131" s="1482">
        <v>0.03</v>
      </c>
      <c r="X131" s="807"/>
      <c r="Y131" s="800"/>
      <c r="Z131" s="1486"/>
    </row>
    <row r="132" spans="3:26" s="806" customFormat="1" ht="17.25" customHeight="1">
      <c r="C132" s="1419" t="s">
        <v>2279</v>
      </c>
      <c r="D132" s="1439" t="s">
        <v>2420</v>
      </c>
      <c r="E132" s="1439" t="s">
        <v>2421</v>
      </c>
      <c r="F132" s="1440" t="s">
        <v>2425</v>
      </c>
      <c r="G132" s="1441" t="s">
        <v>2482</v>
      </c>
      <c r="H132" s="1442" t="s">
        <v>2386</v>
      </c>
      <c r="I132" s="1572" t="s">
        <v>2481</v>
      </c>
      <c r="J132" s="1440" t="s">
        <v>2615</v>
      </c>
      <c r="K132" s="1440" t="s">
        <v>2634</v>
      </c>
      <c r="L132" s="1443" t="s">
        <v>2505</v>
      </c>
      <c r="M132" s="1569" t="s">
        <v>2625</v>
      </c>
      <c r="N132" s="1569" t="s">
        <v>2626</v>
      </c>
      <c r="O132" s="1569" t="s">
        <v>2691</v>
      </c>
      <c r="P132" s="1473">
        <v>79891.5</v>
      </c>
      <c r="Q132" s="1474" t="s">
        <v>2692</v>
      </c>
      <c r="R132" s="1475">
        <v>6</v>
      </c>
      <c r="S132" s="1597">
        <v>44439</v>
      </c>
      <c r="T132" s="1597">
        <v>44439</v>
      </c>
      <c r="U132" s="1433" t="s">
        <v>2713</v>
      </c>
      <c r="V132" s="807" t="s">
        <v>2911</v>
      </c>
      <c r="W132" s="1482">
        <v>0.03</v>
      </c>
      <c r="X132" s="807"/>
      <c r="Y132" s="800"/>
      <c r="Z132" s="1486"/>
    </row>
    <row r="133" spans="3:26" s="806" customFormat="1" ht="17.25" customHeight="1">
      <c r="C133" s="1420" t="s">
        <v>2280</v>
      </c>
      <c r="D133" s="1439" t="s">
        <v>2420</v>
      </c>
      <c r="E133" s="1439" t="s">
        <v>2421</v>
      </c>
      <c r="F133" s="1440" t="s">
        <v>2425</v>
      </c>
      <c r="G133" s="1441" t="s">
        <v>2483</v>
      </c>
      <c r="H133" s="1442" t="s">
        <v>2386</v>
      </c>
      <c r="I133" s="1569" t="s">
        <v>2484</v>
      </c>
      <c r="J133" s="1443" t="s">
        <v>2635</v>
      </c>
      <c r="K133" s="1443" t="s">
        <v>2636</v>
      </c>
      <c r="L133" s="1443" t="s">
        <v>2505</v>
      </c>
      <c r="M133" s="1569" t="s">
        <v>2617</v>
      </c>
      <c r="N133" s="1569" t="s">
        <v>2629</v>
      </c>
      <c r="O133" s="1569" t="s">
        <v>2691</v>
      </c>
      <c r="P133" s="1473">
        <v>7723</v>
      </c>
      <c r="Q133" s="1474" t="s">
        <v>2692</v>
      </c>
      <c r="R133" s="1475">
        <v>6</v>
      </c>
      <c r="S133" s="1597">
        <v>44439</v>
      </c>
      <c r="T133" s="1597">
        <v>44439</v>
      </c>
      <c r="U133" s="1433" t="s">
        <v>2713</v>
      </c>
      <c r="V133" s="807" t="s">
        <v>2911</v>
      </c>
      <c r="W133" s="1482">
        <v>0.03</v>
      </c>
      <c r="X133" s="807"/>
      <c r="Y133" s="800"/>
      <c r="Z133" s="1486"/>
    </row>
    <row r="134" spans="3:26" s="806" customFormat="1" ht="17.25" customHeight="1">
      <c r="C134" s="1419" t="s">
        <v>2281</v>
      </c>
      <c r="D134" s="1439" t="s">
        <v>2420</v>
      </c>
      <c r="E134" s="1439" t="s">
        <v>2421</v>
      </c>
      <c r="F134" s="1440" t="s">
        <v>2425</v>
      </c>
      <c r="G134" s="1441" t="s">
        <v>2485</v>
      </c>
      <c r="H134" s="1442" t="s">
        <v>2386</v>
      </c>
      <c r="I134" s="1569" t="s">
        <v>2484</v>
      </c>
      <c r="J134" s="1443" t="s">
        <v>2635</v>
      </c>
      <c r="K134" s="1443" t="s">
        <v>2636</v>
      </c>
      <c r="L134" s="1443" t="s">
        <v>2505</v>
      </c>
      <c r="M134" s="1569" t="s">
        <v>2617</v>
      </c>
      <c r="N134" s="1569" t="s">
        <v>2629</v>
      </c>
      <c r="O134" s="1569" t="s">
        <v>2691</v>
      </c>
      <c r="P134" s="1473">
        <v>7723</v>
      </c>
      <c r="Q134" s="1474" t="s">
        <v>2692</v>
      </c>
      <c r="R134" s="1475">
        <v>6</v>
      </c>
      <c r="S134" s="1597">
        <v>44439</v>
      </c>
      <c r="T134" s="1597">
        <v>44439</v>
      </c>
      <c r="U134" s="1433" t="s">
        <v>2713</v>
      </c>
      <c r="V134" s="807" t="s">
        <v>2911</v>
      </c>
      <c r="W134" s="1482">
        <v>0.03</v>
      </c>
      <c r="X134" s="807"/>
      <c r="Y134" s="800"/>
      <c r="Z134" s="1486"/>
    </row>
    <row r="135" spans="3:26" s="806" customFormat="1" ht="17.25" customHeight="1">
      <c r="C135" s="1420" t="s">
        <v>2282</v>
      </c>
      <c r="D135" s="1439" t="s">
        <v>2420</v>
      </c>
      <c r="E135" s="1439" t="s">
        <v>2421</v>
      </c>
      <c r="F135" s="1440" t="s">
        <v>2425</v>
      </c>
      <c r="G135" s="1441" t="s">
        <v>2486</v>
      </c>
      <c r="H135" s="1442" t="s">
        <v>2386</v>
      </c>
      <c r="I135" s="1569" t="s">
        <v>2442</v>
      </c>
      <c r="J135" s="1443" t="s">
        <v>2637</v>
      </c>
      <c r="K135" s="1443" t="s">
        <v>2528</v>
      </c>
      <c r="L135" s="1443" t="s">
        <v>2638</v>
      </c>
      <c r="M135" s="1569" t="s">
        <v>2617</v>
      </c>
      <c r="N135" s="1569" t="s">
        <v>2629</v>
      </c>
      <c r="O135" s="1569" t="s">
        <v>2691</v>
      </c>
      <c r="P135" s="1473">
        <v>71558</v>
      </c>
      <c r="Q135" s="1474" t="s">
        <v>2692</v>
      </c>
      <c r="R135" s="1475">
        <v>6</v>
      </c>
      <c r="S135" s="1597">
        <v>44439</v>
      </c>
      <c r="T135" s="1597">
        <v>44439</v>
      </c>
      <c r="U135" s="1433" t="s">
        <v>2713</v>
      </c>
      <c r="V135" s="807" t="s">
        <v>2911</v>
      </c>
      <c r="W135" s="1482">
        <v>0.03</v>
      </c>
      <c r="X135" s="807"/>
      <c r="Y135" s="800"/>
      <c r="Z135" s="1486"/>
    </row>
    <row r="136" spans="3:26" s="806" customFormat="1" ht="17.25" customHeight="1">
      <c r="C136" s="1419" t="s">
        <v>2283</v>
      </c>
      <c r="D136" s="1439" t="s">
        <v>2420</v>
      </c>
      <c r="E136" s="1439" t="s">
        <v>2421</v>
      </c>
      <c r="F136" s="1440" t="s">
        <v>2425</v>
      </c>
      <c r="G136" s="1441" t="s">
        <v>2487</v>
      </c>
      <c r="H136" s="1442" t="s">
        <v>2386</v>
      </c>
      <c r="I136" s="1569" t="s">
        <v>2442</v>
      </c>
      <c r="J136" s="1443" t="s">
        <v>2637</v>
      </c>
      <c r="K136" s="1443" t="s">
        <v>2528</v>
      </c>
      <c r="L136" s="1443" t="s">
        <v>2639</v>
      </c>
      <c r="M136" s="1569" t="s">
        <v>2625</v>
      </c>
      <c r="N136" s="1569" t="s">
        <v>2626</v>
      </c>
      <c r="O136" s="1569" t="s">
        <v>2691</v>
      </c>
      <c r="P136" s="1473">
        <v>71558</v>
      </c>
      <c r="Q136" s="1474" t="s">
        <v>2692</v>
      </c>
      <c r="R136" s="1475">
        <v>6</v>
      </c>
      <c r="S136" s="1597">
        <v>44439</v>
      </c>
      <c r="T136" s="1597">
        <v>44439</v>
      </c>
      <c r="U136" s="1433" t="s">
        <v>2713</v>
      </c>
      <c r="V136" s="807" t="s">
        <v>2911</v>
      </c>
      <c r="W136" s="1482">
        <v>0.03</v>
      </c>
      <c r="X136" s="807"/>
      <c r="Y136" s="800"/>
      <c r="Z136" s="1486"/>
    </row>
    <row r="137" spans="3:26" s="806" customFormat="1" ht="17.25" customHeight="1">
      <c r="C137" s="1420" t="s">
        <v>2284</v>
      </c>
      <c r="D137" s="1439" t="s">
        <v>2420</v>
      </c>
      <c r="E137" s="1439" t="s">
        <v>2421</v>
      </c>
      <c r="F137" s="1440" t="s">
        <v>2425</v>
      </c>
      <c r="G137" s="1441" t="s">
        <v>2488</v>
      </c>
      <c r="H137" s="1442" t="s">
        <v>2386</v>
      </c>
      <c r="I137" s="1569" t="s">
        <v>2489</v>
      </c>
      <c r="J137" s="1443" t="s">
        <v>2620</v>
      </c>
      <c r="K137" s="1443" t="s">
        <v>2640</v>
      </c>
      <c r="L137" s="1443" t="s">
        <v>2505</v>
      </c>
      <c r="M137" s="1569" t="s">
        <v>2617</v>
      </c>
      <c r="N137" s="1569" t="s">
        <v>2629</v>
      </c>
      <c r="O137" s="1569" t="s">
        <v>2691</v>
      </c>
      <c r="P137" s="1473">
        <v>23938.6</v>
      </c>
      <c r="Q137" s="1474" t="s">
        <v>2692</v>
      </c>
      <c r="R137" s="1475">
        <v>6</v>
      </c>
      <c r="S137" s="1597">
        <v>44439</v>
      </c>
      <c r="T137" s="1597">
        <v>44439</v>
      </c>
      <c r="U137" s="1433" t="s">
        <v>2713</v>
      </c>
      <c r="V137" s="807" t="s">
        <v>2911</v>
      </c>
      <c r="W137" s="1482">
        <v>0.03</v>
      </c>
      <c r="X137" s="807"/>
      <c r="Y137" s="800"/>
      <c r="Z137" s="1486"/>
    </row>
    <row r="138" spans="3:26" s="806" customFormat="1" ht="17.25" customHeight="1">
      <c r="C138" s="1419" t="s">
        <v>2285</v>
      </c>
      <c r="D138" s="1439" t="s">
        <v>2420</v>
      </c>
      <c r="E138" s="1439" t="s">
        <v>2421</v>
      </c>
      <c r="F138" s="1440" t="s">
        <v>2425</v>
      </c>
      <c r="G138" s="1441" t="s">
        <v>2490</v>
      </c>
      <c r="H138" s="1442" t="s">
        <v>2386</v>
      </c>
      <c r="I138" s="1569" t="s">
        <v>2491</v>
      </c>
      <c r="J138" s="1443" t="s">
        <v>2610</v>
      </c>
      <c r="K138" s="1443" t="s">
        <v>2641</v>
      </c>
      <c r="L138" s="1443" t="s">
        <v>2505</v>
      </c>
      <c r="M138" s="1569" t="s">
        <v>2617</v>
      </c>
      <c r="N138" s="1569" t="s">
        <v>2629</v>
      </c>
      <c r="O138" s="1569" t="s">
        <v>2691</v>
      </c>
      <c r="P138" s="1473">
        <v>9696.2000000000007</v>
      </c>
      <c r="Q138" s="1474" t="s">
        <v>2692</v>
      </c>
      <c r="R138" s="1475">
        <v>6</v>
      </c>
      <c r="S138" s="1597">
        <v>44439</v>
      </c>
      <c r="T138" s="1597">
        <v>44439</v>
      </c>
      <c r="U138" s="1433" t="s">
        <v>2713</v>
      </c>
      <c r="V138" s="807" t="s">
        <v>2911</v>
      </c>
      <c r="W138" s="1482">
        <v>0.03</v>
      </c>
      <c r="X138" s="807"/>
      <c r="Y138" s="800"/>
      <c r="Z138" s="1486"/>
    </row>
    <row r="139" spans="3:26" s="806" customFormat="1" ht="17.25" customHeight="1">
      <c r="C139" s="1420" t="s">
        <v>2286</v>
      </c>
      <c r="D139" s="1439" t="s">
        <v>2420</v>
      </c>
      <c r="E139" s="1439" t="s">
        <v>2421</v>
      </c>
      <c r="F139" s="1440" t="s">
        <v>2425</v>
      </c>
      <c r="G139" s="1441" t="s">
        <v>2492</v>
      </c>
      <c r="H139" s="1442" t="s">
        <v>2386</v>
      </c>
      <c r="I139" s="1569" t="s">
        <v>2491</v>
      </c>
      <c r="J139" s="1443" t="s">
        <v>2610</v>
      </c>
      <c r="K139" s="1443" t="s">
        <v>2641</v>
      </c>
      <c r="L139" s="1443" t="s">
        <v>2505</v>
      </c>
      <c r="M139" s="1569" t="s">
        <v>2617</v>
      </c>
      <c r="N139" s="1569" t="s">
        <v>2629</v>
      </c>
      <c r="O139" s="1569" t="s">
        <v>2691</v>
      </c>
      <c r="P139" s="1473">
        <v>9696.2000000000007</v>
      </c>
      <c r="Q139" s="1474" t="s">
        <v>2692</v>
      </c>
      <c r="R139" s="1475">
        <v>6</v>
      </c>
      <c r="S139" s="1597">
        <v>44439</v>
      </c>
      <c r="T139" s="1597">
        <v>44439</v>
      </c>
      <c r="U139" s="1433" t="s">
        <v>2713</v>
      </c>
      <c r="V139" s="807" t="s">
        <v>2911</v>
      </c>
      <c r="W139" s="1482">
        <v>0.03</v>
      </c>
      <c r="X139" s="807"/>
      <c r="Y139" s="800"/>
      <c r="Z139" s="1486"/>
    </row>
    <row r="140" spans="3:26" s="806" customFormat="1" ht="17.25" customHeight="1">
      <c r="C140" s="1419" t="s">
        <v>2287</v>
      </c>
      <c r="D140" s="1439" t="s">
        <v>2420</v>
      </c>
      <c r="E140" s="1439" t="s">
        <v>2421</v>
      </c>
      <c r="F140" s="1440" t="s">
        <v>2425</v>
      </c>
      <c r="G140" s="1441" t="s">
        <v>2493</v>
      </c>
      <c r="H140" s="1442" t="s">
        <v>2386</v>
      </c>
      <c r="I140" s="1569" t="s">
        <v>2491</v>
      </c>
      <c r="J140" s="1443" t="s">
        <v>2610</v>
      </c>
      <c r="K140" s="1443" t="s">
        <v>2641</v>
      </c>
      <c r="L140" s="1443" t="s">
        <v>2505</v>
      </c>
      <c r="M140" s="1569" t="s">
        <v>2617</v>
      </c>
      <c r="N140" s="1569" t="s">
        <v>2629</v>
      </c>
      <c r="O140" s="1569" t="s">
        <v>2691</v>
      </c>
      <c r="P140" s="1473">
        <v>9696.2000000000007</v>
      </c>
      <c r="Q140" s="1474" t="s">
        <v>2692</v>
      </c>
      <c r="R140" s="1475">
        <v>6</v>
      </c>
      <c r="S140" s="1597">
        <v>44439</v>
      </c>
      <c r="T140" s="1597">
        <v>44439</v>
      </c>
      <c r="U140" s="1433" t="s">
        <v>2713</v>
      </c>
      <c r="V140" s="807" t="s">
        <v>2911</v>
      </c>
      <c r="W140" s="1482">
        <v>0.03</v>
      </c>
      <c r="X140" s="807"/>
      <c r="Y140" s="800"/>
      <c r="Z140" s="1486"/>
    </row>
    <row r="141" spans="3:26" s="806" customFormat="1" ht="17.25" customHeight="1">
      <c r="C141" s="1420" t="s">
        <v>2288</v>
      </c>
      <c r="D141" s="1439" t="s">
        <v>2420</v>
      </c>
      <c r="E141" s="1439" t="s">
        <v>2421</v>
      </c>
      <c r="F141" s="1440" t="s">
        <v>2425</v>
      </c>
      <c r="G141" s="1441" t="s">
        <v>2494</v>
      </c>
      <c r="H141" s="1442" t="s">
        <v>2386</v>
      </c>
      <c r="I141" s="1569" t="s">
        <v>2495</v>
      </c>
      <c r="J141" s="1443" t="s">
        <v>2642</v>
      </c>
      <c r="K141" s="1443" t="s">
        <v>2643</v>
      </c>
      <c r="L141" s="1443" t="s">
        <v>2644</v>
      </c>
      <c r="M141" s="1569" t="s">
        <v>2617</v>
      </c>
      <c r="N141" s="1569" t="s">
        <v>2629</v>
      </c>
      <c r="O141" s="1569" t="s">
        <v>2691</v>
      </c>
      <c r="P141" s="1473">
        <v>219686.3</v>
      </c>
      <c r="Q141" s="1474" t="s">
        <v>2692</v>
      </c>
      <c r="R141" s="1475">
        <v>6</v>
      </c>
      <c r="S141" s="1597">
        <v>44439</v>
      </c>
      <c r="T141" s="1597">
        <v>44439</v>
      </c>
      <c r="U141" s="1433" t="s">
        <v>2713</v>
      </c>
      <c r="V141" s="807" t="s">
        <v>2911</v>
      </c>
      <c r="W141" s="1482">
        <v>0.03</v>
      </c>
      <c r="X141" s="807"/>
      <c r="Y141" s="800"/>
      <c r="Z141" s="1486"/>
    </row>
    <row r="142" spans="3:26" s="806" customFormat="1" ht="17.25" customHeight="1">
      <c r="C142" s="1419" t="s">
        <v>2289</v>
      </c>
      <c r="D142" s="1439" t="s">
        <v>2420</v>
      </c>
      <c r="E142" s="1439" t="s">
        <v>2421</v>
      </c>
      <c r="F142" s="1440" t="s">
        <v>2425</v>
      </c>
      <c r="G142" s="1441" t="s">
        <v>2496</v>
      </c>
      <c r="H142" s="1442" t="s">
        <v>2386</v>
      </c>
      <c r="I142" s="1569" t="s">
        <v>2497</v>
      </c>
      <c r="J142" s="1443" t="s">
        <v>2645</v>
      </c>
      <c r="K142" s="1443" t="s">
        <v>2646</v>
      </c>
      <c r="L142" s="1443" t="s">
        <v>2647</v>
      </c>
      <c r="M142" s="1569" t="s">
        <v>2617</v>
      </c>
      <c r="N142" s="1569" t="s">
        <v>2629</v>
      </c>
      <c r="O142" s="1569" t="s">
        <v>2691</v>
      </c>
      <c r="P142" s="1473">
        <v>274633</v>
      </c>
      <c r="Q142" s="1474" t="s">
        <v>2692</v>
      </c>
      <c r="R142" s="1475">
        <v>6</v>
      </c>
      <c r="S142" s="1597">
        <v>44439</v>
      </c>
      <c r="T142" s="1597">
        <v>44439</v>
      </c>
      <c r="U142" s="1433" t="s">
        <v>2713</v>
      </c>
      <c r="V142" s="807" t="s">
        <v>2911</v>
      </c>
      <c r="W142" s="1482">
        <v>0.03</v>
      </c>
      <c r="X142" s="807"/>
      <c r="Y142" s="800"/>
      <c r="Z142" s="1486"/>
    </row>
    <row r="143" spans="3:26" s="806" customFormat="1" ht="17.25" customHeight="1">
      <c r="C143" s="1420" t="s">
        <v>2290</v>
      </c>
      <c r="D143" s="1439" t="s">
        <v>2420</v>
      </c>
      <c r="E143" s="1439" t="s">
        <v>2421</v>
      </c>
      <c r="F143" s="1440" t="s">
        <v>2425</v>
      </c>
      <c r="G143" s="1441" t="s">
        <v>2498</v>
      </c>
      <c r="H143" s="1442" t="s">
        <v>2386</v>
      </c>
      <c r="I143" s="1569" t="s">
        <v>2499</v>
      </c>
      <c r="J143" s="1443" t="s">
        <v>2648</v>
      </c>
      <c r="K143" s="1443" t="s">
        <v>2649</v>
      </c>
      <c r="L143" s="1443" t="s">
        <v>2650</v>
      </c>
      <c r="M143" s="1569" t="s">
        <v>2625</v>
      </c>
      <c r="N143" s="1569" t="s">
        <v>2626</v>
      </c>
      <c r="O143" s="1569" t="s">
        <v>2691</v>
      </c>
      <c r="P143" s="1473">
        <v>93378</v>
      </c>
      <c r="Q143" s="1474" t="s">
        <v>2692</v>
      </c>
      <c r="R143" s="1475">
        <v>6</v>
      </c>
      <c r="S143" s="1597">
        <v>44439</v>
      </c>
      <c r="T143" s="1597">
        <v>44439</v>
      </c>
      <c r="U143" s="1433" t="s">
        <v>2713</v>
      </c>
      <c r="V143" s="807" t="s">
        <v>2911</v>
      </c>
      <c r="W143" s="1482">
        <v>0.03</v>
      </c>
      <c r="X143" s="807"/>
      <c r="Y143" s="800"/>
      <c r="Z143" s="1486"/>
    </row>
    <row r="144" spans="3:26" s="806" customFormat="1" ht="17.25" customHeight="1">
      <c r="C144" s="1419" t="s">
        <v>2291</v>
      </c>
      <c r="D144" s="1439" t="s">
        <v>2420</v>
      </c>
      <c r="E144" s="1439" t="s">
        <v>2421</v>
      </c>
      <c r="F144" s="1440" t="s">
        <v>2425</v>
      </c>
      <c r="G144" s="1441" t="s">
        <v>2500</v>
      </c>
      <c r="H144" s="1442" t="s">
        <v>2386</v>
      </c>
      <c r="I144" s="1569" t="s">
        <v>2499</v>
      </c>
      <c r="J144" s="1443" t="s">
        <v>2648</v>
      </c>
      <c r="K144" s="1443" t="s">
        <v>2649</v>
      </c>
      <c r="L144" s="1443" t="s">
        <v>2651</v>
      </c>
      <c r="M144" s="1569" t="s">
        <v>2617</v>
      </c>
      <c r="N144" s="1569" t="s">
        <v>2629</v>
      </c>
      <c r="O144" s="1569" t="s">
        <v>2691</v>
      </c>
      <c r="P144" s="1473">
        <v>93378</v>
      </c>
      <c r="Q144" s="1474" t="s">
        <v>2692</v>
      </c>
      <c r="R144" s="1475">
        <v>6</v>
      </c>
      <c r="S144" s="1597">
        <v>44439</v>
      </c>
      <c r="T144" s="1597">
        <v>44439</v>
      </c>
      <c r="U144" s="1433" t="s">
        <v>2713</v>
      </c>
      <c r="V144" s="807" t="s">
        <v>2911</v>
      </c>
      <c r="W144" s="1482">
        <v>0.03</v>
      </c>
      <c r="X144" s="807"/>
      <c r="Y144" s="800"/>
      <c r="Z144" s="1486"/>
    </row>
    <row r="145" spans="3:27" s="806" customFormat="1" ht="17.25" customHeight="1">
      <c r="C145" s="1420" t="s">
        <v>2292</v>
      </c>
      <c r="D145" s="1439" t="s">
        <v>2420</v>
      </c>
      <c r="E145" s="1439" t="s">
        <v>2421</v>
      </c>
      <c r="F145" s="1440" t="s">
        <v>2425</v>
      </c>
      <c r="G145" s="1441" t="s">
        <v>2501</v>
      </c>
      <c r="H145" s="1442" t="s">
        <v>2386</v>
      </c>
      <c r="I145" s="1569" t="s">
        <v>2502</v>
      </c>
      <c r="J145" s="1443" t="s">
        <v>2652</v>
      </c>
      <c r="K145" s="1443" t="s">
        <v>2653</v>
      </c>
      <c r="L145" s="1443" t="s">
        <v>2654</v>
      </c>
      <c r="M145" s="1569" t="s">
        <v>2625</v>
      </c>
      <c r="N145" s="1569" t="s">
        <v>2626</v>
      </c>
      <c r="O145" s="1569" t="s">
        <v>2691</v>
      </c>
      <c r="P145" s="1473">
        <v>83285</v>
      </c>
      <c r="Q145" s="1474" t="s">
        <v>2692</v>
      </c>
      <c r="R145" s="1475">
        <v>6</v>
      </c>
      <c r="S145" s="1597">
        <v>44439</v>
      </c>
      <c r="T145" s="1597">
        <v>44439</v>
      </c>
      <c r="U145" s="1433" t="s">
        <v>2713</v>
      </c>
      <c r="V145" s="807" t="s">
        <v>2911</v>
      </c>
      <c r="W145" s="1482">
        <v>0.03</v>
      </c>
      <c r="X145" s="807"/>
      <c r="Y145" s="800"/>
      <c r="Z145" s="1486"/>
    </row>
    <row r="146" spans="3:27" s="806" customFormat="1" ht="17.25" customHeight="1">
      <c r="C146" s="1420" t="s">
        <v>2293</v>
      </c>
      <c r="D146" s="1431" t="s">
        <v>2447</v>
      </c>
      <c r="E146" s="1431" t="s">
        <v>2421</v>
      </c>
      <c r="F146" s="1432" t="s">
        <v>2448</v>
      </c>
      <c r="G146" s="1433" t="s">
        <v>2503</v>
      </c>
      <c r="H146" s="1433" t="s">
        <v>2326</v>
      </c>
      <c r="I146" s="1433" t="s">
        <v>2450</v>
      </c>
      <c r="J146" s="1461" t="s">
        <v>2655</v>
      </c>
      <c r="K146" s="1443" t="s">
        <v>2656</v>
      </c>
      <c r="L146" s="1462" t="s">
        <v>2657</v>
      </c>
      <c r="M146" s="1463" t="s">
        <v>2658</v>
      </c>
      <c r="N146" s="1464">
        <v>44189</v>
      </c>
      <c r="O146" s="1477" t="s">
        <v>2693</v>
      </c>
      <c r="P146" s="1471">
        <v>394464</v>
      </c>
      <c r="Q146" s="1477" t="s">
        <v>1921</v>
      </c>
      <c r="R146" s="1462" t="s">
        <v>2173</v>
      </c>
      <c r="S146" s="1478">
        <v>44469</v>
      </c>
      <c r="T146" s="1478">
        <v>44469</v>
      </c>
      <c r="U146" s="1477" t="s">
        <v>2697</v>
      </c>
      <c r="V146" s="807" t="s">
        <v>2911</v>
      </c>
      <c r="W146" s="1483">
        <v>0.1</v>
      </c>
      <c r="X146" s="807"/>
      <c r="Y146" s="800"/>
      <c r="Z146" s="1486"/>
    </row>
    <row r="147" spans="3:27" ht="17.25" customHeight="1" thickBot="1">
      <c r="C147" s="805"/>
      <c r="D147" s="800"/>
      <c r="E147" s="804"/>
      <c r="F147" s="803"/>
      <c r="G147" s="802"/>
      <c r="H147" s="802"/>
      <c r="I147" s="1573"/>
      <c r="J147" s="798"/>
      <c r="K147" s="798"/>
      <c r="L147" s="798"/>
      <c r="M147" s="1573"/>
      <c r="N147" s="1590"/>
      <c r="O147" s="1573"/>
      <c r="P147" s="801"/>
      <c r="Q147" s="798"/>
      <c r="R147" s="798"/>
      <c r="S147" s="1598"/>
      <c r="T147" s="1599"/>
      <c r="U147" s="802"/>
      <c r="V147" s="799"/>
      <c r="W147" s="799"/>
      <c r="X147" s="799"/>
      <c r="Y147" s="798"/>
      <c r="Z147" s="797"/>
    </row>
    <row r="148" spans="3:27" ht="16.5" thickTop="1" thickBot="1">
      <c r="C148" s="1982"/>
      <c r="D148" s="1983"/>
      <c r="E148" s="1983"/>
      <c r="F148" s="1983"/>
      <c r="G148" s="1983"/>
      <c r="H148" s="1983"/>
      <c r="I148" s="1983"/>
      <c r="J148" s="1983"/>
      <c r="K148" s="1983"/>
      <c r="L148" s="1983"/>
      <c r="M148" s="1983"/>
      <c r="N148" s="1983"/>
      <c r="O148" s="1983"/>
      <c r="P148" s="1984"/>
      <c r="Q148" s="796"/>
      <c r="R148" s="1985"/>
      <c r="S148" s="1986"/>
      <c r="T148" s="1986"/>
      <c r="U148" s="1986"/>
      <c r="V148" s="1986"/>
      <c r="W148" s="1986"/>
      <c r="X148" s="1986"/>
      <c r="Y148" s="1986"/>
      <c r="Z148" s="1987"/>
      <c r="AA148" s="795"/>
    </row>
    <row r="149" spans="3:27" ht="13.5" thickTop="1">
      <c r="C149" s="1390" t="s">
        <v>2105</v>
      </c>
      <c r="D149" s="752"/>
      <c r="E149" s="793"/>
      <c r="F149" s="752"/>
      <c r="G149" s="752"/>
      <c r="H149" s="752"/>
      <c r="I149" s="1574"/>
      <c r="J149" s="752"/>
      <c r="K149" s="752"/>
      <c r="L149" s="752"/>
      <c r="M149" s="1574"/>
      <c r="N149" s="1574"/>
      <c r="O149" s="1574"/>
      <c r="P149" s="752"/>
      <c r="Q149" s="794"/>
      <c r="R149" s="752"/>
      <c r="S149" s="1574"/>
      <c r="T149" s="1574"/>
      <c r="U149" s="1574"/>
      <c r="V149" s="752"/>
      <c r="W149" s="752"/>
      <c r="X149" s="752"/>
      <c r="Y149" s="752"/>
      <c r="Z149" s="752"/>
    </row>
    <row r="151" spans="3:27">
      <c r="G151" s="752"/>
      <c r="H151" s="752"/>
      <c r="I151" s="1574"/>
    </row>
    <row r="152" spans="3:27" s="666" customFormat="1" ht="15.75" customHeight="1">
      <c r="C152" s="1960" t="s">
        <v>2909</v>
      </c>
      <c r="D152" s="1960"/>
      <c r="E152" s="1960"/>
      <c r="H152" s="1956"/>
      <c r="I152" s="1956"/>
      <c r="K152" s="1959" t="s">
        <v>2909</v>
      </c>
      <c r="L152" s="1959"/>
      <c r="M152" s="1959"/>
      <c r="N152" s="1959"/>
      <c r="O152" s="792"/>
      <c r="Q152" s="1553"/>
      <c r="S152" s="792"/>
      <c r="T152" s="792"/>
      <c r="U152" s="792"/>
      <c r="W152" s="1958" t="s">
        <v>2910</v>
      </c>
      <c r="X152" s="1958"/>
      <c r="Y152" s="1958"/>
    </row>
    <row r="153" spans="3:27" s="666" customFormat="1" ht="15" customHeight="1">
      <c r="C153" s="1956" t="s">
        <v>2876</v>
      </c>
      <c r="D153" s="1956"/>
      <c r="E153" s="1956"/>
      <c r="F153" s="1554"/>
      <c r="G153" s="1554"/>
      <c r="H153" s="1554"/>
      <c r="I153" s="792"/>
      <c r="K153" s="1958" t="s">
        <v>2869</v>
      </c>
      <c r="L153" s="1958"/>
      <c r="M153" s="1958"/>
      <c r="N153" s="1958"/>
      <c r="O153" s="1591"/>
      <c r="P153" s="1554"/>
      <c r="Q153" s="1956"/>
      <c r="R153" s="1956"/>
      <c r="S153" s="1956"/>
      <c r="T153" s="1956"/>
      <c r="U153" s="1591"/>
      <c r="V153" s="1554"/>
      <c r="W153" s="1956" t="s">
        <v>2878</v>
      </c>
      <c r="X153" s="1956"/>
      <c r="Y153" s="1956"/>
    </row>
    <row r="154" spans="3:27" s="666" customFormat="1" ht="15" customHeight="1">
      <c r="C154" s="1956" t="s">
        <v>2875</v>
      </c>
      <c r="D154" s="1956"/>
      <c r="E154" s="1956"/>
      <c r="F154" s="1554"/>
      <c r="G154" s="1554"/>
      <c r="H154" s="1554"/>
      <c r="I154" s="792"/>
      <c r="L154" s="666" t="s">
        <v>2877</v>
      </c>
      <c r="M154" s="792"/>
      <c r="N154" s="792"/>
      <c r="O154" s="1591"/>
      <c r="P154" s="1554"/>
      <c r="Q154" s="1556"/>
      <c r="R154" s="1556"/>
      <c r="S154" s="1558"/>
      <c r="T154" s="1558"/>
      <c r="U154" s="1591"/>
      <c r="V154" s="1554"/>
      <c r="W154" s="1956" t="s">
        <v>2879</v>
      </c>
      <c r="X154" s="1956"/>
      <c r="Y154" s="1956"/>
    </row>
    <row r="155" spans="3:27" s="666" customFormat="1" ht="15">
      <c r="C155" s="1957" t="s">
        <v>1933</v>
      </c>
      <c r="D155" s="1957"/>
      <c r="E155" s="1957"/>
      <c r="G155" s="1963"/>
      <c r="H155" s="1963"/>
      <c r="I155" s="792"/>
      <c r="K155" s="1957" t="s">
        <v>1933</v>
      </c>
      <c r="L155" s="1957"/>
      <c r="M155" s="1957"/>
      <c r="N155" s="1957"/>
      <c r="O155" s="792"/>
      <c r="Q155" s="1957"/>
      <c r="R155" s="1957"/>
      <c r="S155" s="1957"/>
      <c r="T155" s="1957"/>
      <c r="U155" s="1600"/>
      <c r="V155" s="1547"/>
      <c r="W155" s="1957" t="s">
        <v>1933</v>
      </c>
      <c r="X155" s="1957"/>
      <c r="Y155" s="1957"/>
      <c r="Z155" s="1555"/>
    </row>
    <row r="156" spans="3:27" s="666" customFormat="1">
      <c r="E156" s="787"/>
      <c r="I156" s="792"/>
      <c r="M156" s="792"/>
      <c r="N156" s="792"/>
      <c r="O156" s="792"/>
      <c r="S156" s="792"/>
      <c r="T156" s="792"/>
      <c r="U156" s="792"/>
    </row>
    <row r="157" spans="3:27">
      <c r="C157" s="791" t="s">
        <v>1445</v>
      </c>
    </row>
    <row r="158" spans="3:27">
      <c r="C158" s="674" t="s">
        <v>1389</v>
      </c>
      <c r="D158" s="789" t="s">
        <v>1444</v>
      </c>
      <c r="E158" s="790"/>
      <c r="F158" s="789"/>
    </row>
    <row r="159" spans="3:27">
      <c r="C159" s="674"/>
    </row>
    <row r="160" spans="3:27" s="666" customFormat="1">
      <c r="C160" s="674" t="s">
        <v>1387</v>
      </c>
      <c r="D160" s="789" t="s">
        <v>1443</v>
      </c>
      <c r="E160" s="790"/>
      <c r="F160" s="789"/>
      <c r="I160" s="792"/>
      <c r="J160" s="789"/>
      <c r="M160" s="792"/>
      <c r="N160" s="792"/>
      <c r="O160" s="792"/>
      <c r="S160" s="792"/>
      <c r="T160" s="792"/>
      <c r="U160" s="792"/>
    </row>
    <row r="161" spans="3:23" s="666" customFormat="1">
      <c r="C161" s="671"/>
      <c r="E161" s="788"/>
      <c r="I161" s="792"/>
      <c r="M161" s="792"/>
      <c r="N161" s="792"/>
      <c r="O161" s="792"/>
      <c r="S161" s="792"/>
      <c r="T161" s="792"/>
      <c r="U161" s="792"/>
    </row>
    <row r="162" spans="3:23" s="666" customFormat="1">
      <c r="C162" s="671"/>
      <c r="E162" s="788"/>
      <c r="I162" s="792"/>
      <c r="M162" s="792"/>
      <c r="N162" s="792"/>
      <c r="O162" s="792"/>
      <c r="S162" s="792"/>
      <c r="T162" s="792"/>
      <c r="U162" s="792"/>
    </row>
    <row r="163" spans="3:23" s="666" customFormat="1">
      <c r="C163" s="671"/>
      <c r="E163" s="788"/>
      <c r="I163" s="792"/>
      <c r="M163" s="792"/>
      <c r="N163" s="792"/>
      <c r="O163" s="792"/>
      <c r="S163" s="792"/>
      <c r="T163" s="792"/>
      <c r="U163" s="792"/>
    </row>
    <row r="164" spans="3:23" s="666" customFormat="1">
      <c r="C164" s="671"/>
      <c r="E164" s="788"/>
      <c r="I164" s="792"/>
      <c r="M164" s="792"/>
      <c r="N164" s="792"/>
      <c r="O164" s="792"/>
      <c r="S164" s="792"/>
      <c r="T164" s="792"/>
      <c r="U164" s="792"/>
    </row>
    <row r="165" spans="3:23" s="666" customFormat="1">
      <c r="C165" s="671"/>
      <c r="E165" s="788"/>
      <c r="I165" s="792"/>
      <c r="M165" s="792"/>
      <c r="N165" s="792"/>
      <c r="O165" s="792"/>
      <c r="S165" s="792"/>
      <c r="T165" s="1574"/>
      <c r="U165" s="1574"/>
      <c r="V165" s="752"/>
    </row>
    <row r="166" spans="3:23" s="666" customFormat="1" ht="15">
      <c r="E166" s="788"/>
      <c r="I166" s="792"/>
      <c r="M166" s="792"/>
      <c r="N166" s="792"/>
      <c r="O166" s="792"/>
      <c r="S166" s="792"/>
      <c r="T166" s="1601"/>
      <c r="U166" s="792"/>
      <c r="V166" s="752"/>
    </row>
    <row r="167" spans="3:23" s="666" customFormat="1">
      <c r="I167" s="792"/>
      <c r="M167" s="792"/>
      <c r="N167" s="792"/>
      <c r="O167" s="792"/>
      <c r="S167" s="792"/>
      <c r="T167" s="1574"/>
      <c r="U167" s="1574"/>
      <c r="V167" s="752"/>
    </row>
    <row r="168" spans="3:23" s="666" customFormat="1">
      <c r="I168" s="792"/>
      <c r="M168" s="792"/>
      <c r="N168" s="792"/>
      <c r="O168" s="792"/>
      <c r="S168" s="792"/>
      <c r="T168" s="1574"/>
      <c r="U168" s="1574"/>
      <c r="V168" s="752"/>
      <c r="W168" s="752"/>
    </row>
    <row r="169" spans="3:23" s="666" customFormat="1">
      <c r="C169" s="1315"/>
      <c r="E169" s="787"/>
      <c r="I169" s="792"/>
      <c r="M169" s="792"/>
      <c r="N169" s="792"/>
      <c r="O169" s="792"/>
      <c r="S169" s="792"/>
      <c r="T169" s="792"/>
      <c r="U169" s="792"/>
    </row>
    <row r="176" spans="3:23">
      <c r="D176" s="1299"/>
    </row>
  </sheetData>
  <customSheetViews>
    <customSheetView guid="{AB7C7113-F865-4779-9FA4-3A0AD2C9E93A}" scale="70" showGridLines="0" printArea="1" view="pageBreakPreview" topLeftCell="A15">
      <selection activeCell="N9" sqref="N9"/>
      <pageMargins left="0" right="0" top="0.74803149606299213" bottom="0.74803149606299213" header="0.31496062992125984" footer="0.31496062992125984"/>
      <printOptions horizontalCentered="1"/>
      <pageSetup scale="32" pageOrder="overThenDown" orientation="landscape" horizontalDpi="300" verticalDpi="300" r:id="rId1"/>
      <headerFooter alignWithMargins="0"/>
    </customSheetView>
    <customSheetView guid="{05A24B3F-0046-4A93-964B-C8E884CA78A3}" scale="70" showGridLines="0" printArea="1" view="pageBreakPreview" topLeftCell="A15">
      <selection activeCell="N9" sqref="N9"/>
      <pageMargins left="0" right="0" top="0.74803149606299213" bottom="0.74803149606299213" header="0.31496062992125984" footer="0.31496062992125984"/>
      <printOptions horizontalCentered="1"/>
      <pageSetup scale="32" pageOrder="overThenDown" orientation="landscape" horizontalDpi="300" verticalDpi="300" r:id="rId2"/>
      <headerFooter alignWithMargins="0"/>
    </customSheetView>
  </customSheetViews>
  <mergeCells count="46">
    <mergeCell ref="B2:Z2"/>
    <mergeCell ref="C3:Z3"/>
    <mergeCell ref="C4:Z4"/>
    <mergeCell ref="S12:T12"/>
    <mergeCell ref="S13:T13"/>
    <mergeCell ref="V11:W11"/>
    <mergeCell ref="Q155:T155"/>
    <mergeCell ref="K155:N155"/>
    <mergeCell ref="W155:Y155"/>
    <mergeCell ref="W153:Y153"/>
    <mergeCell ref="S14:T14"/>
    <mergeCell ref="S15:T15"/>
    <mergeCell ref="C17:Z17"/>
    <mergeCell ref="D19:E19"/>
    <mergeCell ref="M19:P19"/>
    <mergeCell ref="Q19:S19"/>
    <mergeCell ref="V19:Y19"/>
    <mergeCell ref="Z20:Z21"/>
    <mergeCell ref="C148:P148"/>
    <mergeCell ref="R148:Z148"/>
    <mergeCell ref="I20:I21"/>
    <mergeCell ref="J20:J21"/>
    <mergeCell ref="W152:Y152"/>
    <mergeCell ref="W154:Y154"/>
    <mergeCell ref="U20:U21"/>
    <mergeCell ref="H152:I152"/>
    <mergeCell ref="Q153:T153"/>
    <mergeCell ref="K20:K21"/>
    <mergeCell ref="L20:L21"/>
    <mergeCell ref="M20:P20"/>
    <mergeCell ref="Q20:S20"/>
    <mergeCell ref="H20:H21"/>
    <mergeCell ref="V20:Y20"/>
    <mergeCell ref="T20:T21"/>
    <mergeCell ref="G20:G21"/>
    <mergeCell ref="C153:E153"/>
    <mergeCell ref="C155:E155"/>
    <mergeCell ref="C154:E154"/>
    <mergeCell ref="K153:N153"/>
    <mergeCell ref="K152:N152"/>
    <mergeCell ref="C152:E152"/>
    <mergeCell ref="G155:H155"/>
    <mergeCell ref="C20:C21"/>
    <mergeCell ref="D20:D21"/>
    <mergeCell ref="E20:E21"/>
    <mergeCell ref="F20:F21"/>
  </mergeCells>
  <phoneticPr fontId="150" type="noConversion"/>
  <printOptions horizontalCentered="1"/>
  <pageMargins left="0.15748031496062992" right="0.15748031496062992" top="0.74803149606299213" bottom="0.74803149606299213" header="0.31496062992125984" footer="0.31496062992125984"/>
  <pageSetup paperSize="5" scale="35" pageOrder="overThenDown" orientation="landscape" r:id="rId3"/>
  <headerFooter alignWithMargins="0"/>
  <rowBreaks count="1" manualBreakCount="1">
    <brk id="74" max="27" man="1"/>
  </rowBreaks>
  <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</sheetPr>
  <dimension ref="C1:AH76"/>
  <sheetViews>
    <sheetView showGridLines="0" view="pageBreakPreview" zoomScale="110" zoomScaleNormal="100" zoomScaleSheetLayoutView="110" workbookViewId="0">
      <selection activeCell="AC16" sqref="AC16:AF16"/>
    </sheetView>
  </sheetViews>
  <sheetFormatPr baseColWidth="10" defaultColWidth="11.42578125" defaultRowHeight="12.75"/>
  <cols>
    <col min="1" max="2" width="3.140625" style="666" customWidth="1"/>
    <col min="3" max="3" width="5.5703125" style="666" customWidth="1"/>
    <col min="4" max="4" width="9.5703125" style="666" customWidth="1"/>
    <col min="5" max="5" width="8.140625" style="666" customWidth="1"/>
    <col min="6" max="6" width="14.140625" style="666" customWidth="1"/>
    <col min="7" max="7" width="22.85546875" style="666" customWidth="1"/>
    <col min="8" max="8" width="19.42578125" style="666" customWidth="1"/>
    <col min="9" max="9" width="15" style="666" customWidth="1"/>
    <col min="10" max="10" width="15.42578125" style="666" customWidth="1"/>
    <col min="11" max="11" width="12" style="666" customWidth="1"/>
    <col min="12" max="12" width="11.28515625" style="666" customWidth="1"/>
    <col min="13" max="13" width="12" style="666" customWidth="1"/>
    <col min="14" max="14" width="8.7109375" style="666" customWidth="1"/>
    <col min="15" max="16" width="11.85546875" style="666" customWidth="1"/>
    <col min="17" max="17" width="18.85546875" style="666" customWidth="1"/>
    <col min="18" max="18" width="8.5703125" style="666" customWidth="1"/>
    <col min="19" max="19" width="12.28515625" style="666" customWidth="1"/>
    <col min="20" max="20" width="9.42578125" style="666" customWidth="1"/>
    <col min="21" max="21" width="17.42578125" style="666" customWidth="1"/>
    <col min="22" max="22" width="12" style="666" customWidth="1"/>
    <col min="23" max="23" width="12.42578125" style="666" customWidth="1"/>
    <col min="24" max="24" width="11.140625" style="666" customWidth="1"/>
    <col min="25" max="25" width="5" style="666" customWidth="1"/>
    <col min="26" max="28" width="6.42578125" style="666" customWidth="1"/>
    <col min="29" max="29" width="8.7109375" style="666" customWidth="1"/>
    <col min="30" max="30" width="9.28515625" style="666" customWidth="1"/>
    <col min="31" max="31" width="9.140625" style="666" customWidth="1"/>
    <col min="32" max="32" width="9.42578125" style="666" customWidth="1"/>
    <col min="33" max="33" width="14.28515625" style="666" customWidth="1"/>
    <col min="34" max="34" width="3.85546875" style="666" customWidth="1"/>
    <col min="35" max="35" width="4.7109375" style="666" customWidth="1"/>
    <col min="36" max="16384" width="11.42578125" style="666"/>
  </cols>
  <sheetData>
    <row r="1" spans="3:34" ht="7.9" customHeight="1"/>
    <row r="2" spans="3:34" ht="16.149999999999999" customHeight="1">
      <c r="C2" s="2022" t="s">
        <v>1648</v>
      </c>
      <c r="D2" s="2022"/>
      <c r="E2" s="2022"/>
      <c r="F2" s="2022"/>
      <c r="G2" s="2022"/>
      <c r="H2" s="2022"/>
      <c r="I2" s="2022"/>
      <c r="J2" s="2022"/>
      <c r="K2" s="2022"/>
      <c r="L2" s="2022"/>
      <c r="M2" s="2022"/>
      <c r="N2" s="2022"/>
      <c r="O2" s="2022"/>
      <c r="P2" s="2022"/>
      <c r="Q2" s="2022"/>
      <c r="R2" s="2022"/>
      <c r="S2" s="2022"/>
      <c r="T2" s="2022"/>
      <c r="U2" s="2022"/>
      <c r="V2" s="2022"/>
      <c r="W2" s="2022"/>
      <c r="X2" s="2022"/>
      <c r="Y2" s="2022"/>
      <c r="Z2" s="2022"/>
      <c r="AA2" s="2022"/>
      <c r="AB2" s="2022"/>
      <c r="AC2" s="2022"/>
      <c r="AD2" s="2022"/>
      <c r="AE2" s="2022"/>
      <c r="AF2" s="2022"/>
      <c r="AG2" s="2022"/>
      <c r="AH2" s="2022"/>
    </row>
    <row r="3" spans="3:34" ht="16.149999999999999" customHeight="1">
      <c r="C3" s="2022" t="s">
        <v>1442</v>
      </c>
      <c r="D3" s="2022"/>
      <c r="E3" s="2022"/>
      <c r="F3" s="2022"/>
      <c r="G3" s="2022"/>
      <c r="H3" s="2022"/>
      <c r="I3" s="2022"/>
      <c r="J3" s="2022"/>
      <c r="K3" s="2022"/>
      <c r="L3" s="2022"/>
      <c r="M3" s="2022"/>
      <c r="N3" s="2022"/>
      <c r="O3" s="2022"/>
      <c r="P3" s="2022"/>
      <c r="Q3" s="2022"/>
      <c r="R3" s="2022"/>
      <c r="S3" s="2022"/>
      <c r="T3" s="2022"/>
      <c r="U3" s="2022"/>
      <c r="V3" s="2022"/>
      <c r="W3" s="2022"/>
      <c r="X3" s="2022"/>
      <c r="Y3" s="2022"/>
      <c r="Z3" s="2022"/>
      <c r="AA3" s="2022"/>
      <c r="AB3" s="2022"/>
      <c r="AC3" s="2022"/>
      <c r="AD3" s="2022"/>
      <c r="AE3" s="2022"/>
      <c r="AF3" s="2022"/>
      <c r="AG3" s="2022"/>
      <c r="AH3" s="674"/>
    </row>
    <row r="4" spans="3:34" ht="16.149999999999999" customHeight="1">
      <c r="C4" s="2023" t="s">
        <v>1373</v>
      </c>
      <c r="D4" s="2023"/>
      <c r="E4" s="2023"/>
      <c r="F4" s="2023"/>
      <c r="G4" s="2023"/>
      <c r="H4" s="2023"/>
      <c r="I4" s="2023"/>
      <c r="J4" s="2023"/>
      <c r="K4" s="2023"/>
      <c r="L4" s="2023"/>
      <c r="M4" s="2023"/>
      <c r="N4" s="2023"/>
      <c r="O4" s="2023"/>
      <c r="P4" s="2023"/>
      <c r="Q4" s="2023"/>
      <c r="R4" s="2023"/>
      <c r="S4" s="2023"/>
      <c r="T4" s="2023"/>
      <c r="U4" s="2023"/>
      <c r="V4" s="2023"/>
      <c r="W4" s="2023"/>
      <c r="X4" s="2023"/>
      <c r="Y4" s="2023"/>
      <c r="Z4" s="2023"/>
      <c r="AA4" s="2023"/>
      <c r="AB4" s="2023"/>
      <c r="AC4" s="2023"/>
      <c r="AD4" s="2023"/>
      <c r="AE4" s="2023"/>
      <c r="AF4" s="2023"/>
      <c r="AG4" s="2023"/>
    </row>
    <row r="5" spans="3:34">
      <c r="H5" s="786"/>
      <c r="I5" s="786"/>
      <c r="J5" s="786"/>
      <c r="R5" s="688"/>
    </row>
    <row r="6" spans="3:34">
      <c r="H6" s="786"/>
      <c r="I6" s="786"/>
      <c r="J6" s="786"/>
      <c r="R6" s="688"/>
    </row>
    <row r="7" spans="3:34">
      <c r="H7" s="786"/>
      <c r="I7" s="786"/>
      <c r="J7" s="786"/>
      <c r="L7" s="785" t="s">
        <v>1441</v>
      </c>
      <c r="N7" s="784"/>
      <c r="R7" s="688"/>
    </row>
    <row r="8" spans="3:34" ht="15">
      <c r="E8" s="783"/>
      <c r="F8" s="674"/>
      <c r="H8" s="674"/>
      <c r="I8" s="670"/>
      <c r="J8" s="670"/>
      <c r="K8" s="670"/>
      <c r="L8" s="762" t="s">
        <v>1440</v>
      </c>
      <c r="M8" s="761"/>
      <c r="N8" s="782"/>
      <c r="O8" s="761"/>
      <c r="P8" s="761"/>
      <c r="Q8" s="781"/>
      <c r="R8" s="781"/>
      <c r="S8" s="780" t="s">
        <v>1439</v>
      </c>
      <c r="T8" s="1979" t="s">
        <v>2874</v>
      </c>
      <c r="U8" s="1979"/>
      <c r="V8" s="779"/>
      <c r="W8" s="674"/>
      <c r="X8" s="674"/>
      <c r="Z8" s="754"/>
      <c r="AA8" s="778"/>
      <c r="AB8" s="778"/>
    </row>
    <row r="9" spans="3:34" ht="15">
      <c r="E9" s="777"/>
      <c r="F9" s="776" t="s">
        <v>1437</v>
      </c>
      <c r="G9" s="761" t="s">
        <v>2871</v>
      </c>
      <c r="H9" s="775"/>
      <c r="I9" s="761"/>
      <c r="J9" s="754" t="s">
        <v>1436</v>
      </c>
      <c r="K9" s="763"/>
      <c r="L9" s="762" t="s">
        <v>1435</v>
      </c>
      <c r="M9" s="761"/>
      <c r="N9" s="808" t="s">
        <v>2873</v>
      </c>
      <c r="O9" s="761"/>
      <c r="P9" s="761"/>
      <c r="Q9" s="680"/>
      <c r="R9" s="752"/>
      <c r="S9" s="768"/>
      <c r="T9" s="1979"/>
      <c r="U9" s="1979"/>
      <c r="V9" s="1979"/>
      <c r="W9" s="767"/>
      <c r="X9" s="766"/>
      <c r="Y9" s="774"/>
      <c r="Z9" s="754"/>
      <c r="AA9" s="763"/>
      <c r="AB9" s="763"/>
    </row>
    <row r="10" spans="3:34" ht="15">
      <c r="E10" s="773"/>
      <c r="F10" s="772" t="s">
        <v>1434</v>
      </c>
      <c r="G10" s="771" t="s">
        <v>2880</v>
      </c>
      <c r="H10" s="770"/>
      <c r="I10" s="2020" t="s">
        <v>1433</v>
      </c>
      <c r="J10" s="2021"/>
      <c r="K10" s="2021"/>
      <c r="L10" s="762" t="s">
        <v>1432</v>
      </c>
      <c r="M10" s="761"/>
      <c r="N10" s="769"/>
      <c r="O10" s="761"/>
      <c r="P10" s="761"/>
      <c r="Q10" s="680"/>
      <c r="R10" s="752"/>
      <c r="S10" s="768"/>
      <c r="T10" s="1979"/>
      <c r="U10" s="1979"/>
      <c r="V10" s="1979"/>
      <c r="W10" s="767"/>
      <c r="X10" s="766"/>
      <c r="Y10" s="765"/>
      <c r="Z10" s="764"/>
      <c r="AA10" s="763"/>
      <c r="AB10" s="763"/>
    </row>
    <row r="11" spans="3:34" ht="15">
      <c r="C11" s="753"/>
      <c r="D11" s="753"/>
      <c r="E11" s="668"/>
      <c r="G11" s="668"/>
      <c r="H11" s="668"/>
      <c r="I11" s="668"/>
      <c r="J11" s="668"/>
      <c r="K11" s="668"/>
      <c r="L11" s="762" t="s">
        <v>1431</v>
      </c>
      <c r="M11" s="761"/>
      <c r="N11" s="760"/>
      <c r="O11" s="759"/>
      <c r="P11" s="759"/>
      <c r="Q11" s="758"/>
      <c r="R11" s="757"/>
      <c r="S11" s="756"/>
      <c r="T11" s="2024"/>
      <c r="U11" s="2024"/>
      <c r="V11" s="755"/>
      <c r="W11" s="676"/>
      <c r="X11" s="676"/>
      <c r="Z11" s="754"/>
      <c r="AA11" s="676"/>
      <c r="AB11" s="676"/>
    </row>
    <row r="12" spans="3:34" ht="15.75" thickBot="1">
      <c r="C12" s="753"/>
      <c r="D12" s="753"/>
      <c r="E12" s="753"/>
      <c r="F12" s="753"/>
      <c r="G12" s="753"/>
      <c r="H12" s="753"/>
      <c r="I12" s="670"/>
      <c r="J12" s="670"/>
      <c r="K12" s="670"/>
      <c r="L12" s="670"/>
      <c r="M12" s="688"/>
      <c r="N12" s="688"/>
      <c r="O12" s="688"/>
      <c r="P12" s="688"/>
      <c r="Q12" s="676"/>
      <c r="R12" s="676"/>
      <c r="S12" s="676"/>
      <c r="T12" s="676"/>
      <c r="U12" s="676"/>
      <c r="V12" s="676"/>
      <c r="W12" s="676"/>
      <c r="X12" s="676"/>
      <c r="Y12" s="676"/>
      <c r="Z12" s="676"/>
      <c r="AA12" s="676"/>
      <c r="AB12" s="676"/>
      <c r="AC12" s="752"/>
      <c r="AD12" s="752"/>
      <c r="AE12" s="752"/>
      <c r="AF12" s="752"/>
    </row>
    <row r="13" spans="3:34" s="747" customFormat="1" ht="20.25" customHeight="1" thickTop="1" thickBot="1">
      <c r="C13" s="2025" t="s">
        <v>1430</v>
      </c>
      <c r="D13" s="2026"/>
      <c r="E13" s="2026"/>
      <c r="F13" s="2026"/>
      <c r="G13" s="2026"/>
      <c r="H13" s="2026"/>
      <c r="I13" s="2026"/>
      <c r="J13" s="2026"/>
      <c r="K13" s="2026"/>
      <c r="L13" s="2026"/>
      <c r="M13" s="2026"/>
      <c r="N13" s="2026"/>
      <c r="O13" s="2026"/>
      <c r="P13" s="2026"/>
      <c r="Q13" s="2026"/>
      <c r="R13" s="2026"/>
      <c r="S13" s="2026"/>
      <c r="T13" s="2026"/>
      <c r="U13" s="2026"/>
      <c r="V13" s="2026"/>
      <c r="W13" s="2026"/>
      <c r="X13" s="2026"/>
      <c r="Y13" s="2026"/>
      <c r="Z13" s="2026"/>
      <c r="AA13" s="2026"/>
      <c r="AB13" s="2026"/>
      <c r="AC13" s="2026"/>
      <c r="AD13" s="2026"/>
      <c r="AE13" s="2026"/>
      <c r="AF13" s="2026"/>
      <c r="AG13" s="2027"/>
    </row>
    <row r="14" spans="3:34" s="747" customFormat="1" ht="7.5" customHeight="1" thickTop="1" thickBot="1">
      <c r="C14" s="751"/>
      <c r="D14" s="751"/>
      <c r="E14" s="751"/>
      <c r="F14" s="751"/>
      <c r="G14" s="751"/>
      <c r="H14" s="749"/>
      <c r="I14" s="749"/>
      <c r="J14" s="749"/>
      <c r="K14" s="748"/>
      <c r="L14" s="750"/>
      <c r="M14" s="749"/>
      <c r="N14" s="749"/>
      <c r="O14" s="749"/>
      <c r="P14" s="749"/>
      <c r="Q14" s="748"/>
      <c r="R14" s="748"/>
      <c r="S14" s="748"/>
      <c r="T14" s="748"/>
      <c r="U14" s="748"/>
      <c r="V14" s="748"/>
      <c r="W14" s="748"/>
      <c r="X14" s="748"/>
      <c r="Y14" s="748"/>
      <c r="Z14" s="748"/>
      <c r="AA14" s="748"/>
      <c r="AB14" s="748"/>
    </row>
    <row r="15" spans="3:34" s="726" customFormat="1" ht="18" customHeight="1" thickTop="1" thickBot="1">
      <c r="C15" s="746">
        <v>5</v>
      </c>
      <c r="D15" s="2028">
        <v>6</v>
      </c>
      <c r="E15" s="2029"/>
      <c r="F15" s="744">
        <v>7</v>
      </c>
      <c r="G15" s="744">
        <v>8</v>
      </c>
      <c r="H15" s="744">
        <v>9</v>
      </c>
      <c r="I15" s="744">
        <v>10</v>
      </c>
      <c r="J15" s="2030">
        <v>11</v>
      </c>
      <c r="K15" s="2030"/>
      <c r="L15" s="2030"/>
      <c r="M15" s="2030"/>
      <c r="N15" s="744">
        <v>12</v>
      </c>
      <c r="O15" s="744">
        <v>13</v>
      </c>
      <c r="P15" s="744">
        <v>14</v>
      </c>
      <c r="Q15" s="744">
        <v>15</v>
      </c>
      <c r="R15" s="745">
        <v>16</v>
      </c>
      <c r="S15" s="744">
        <v>17</v>
      </c>
      <c r="T15" s="744">
        <v>18</v>
      </c>
      <c r="U15" s="744">
        <v>19</v>
      </c>
      <c r="V15" s="744">
        <v>20</v>
      </c>
      <c r="W15" s="744">
        <v>21</v>
      </c>
      <c r="X15" s="743">
        <v>22</v>
      </c>
      <c r="Y15" s="2028">
        <v>23</v>
      </c>
      <c r="Z15" s="2029"/>
      <c r="AA15" s="2031"/>
      <c r="AB15" s="742">
        <v>24</v>
      </c>
      <c r="AC15" s="2032">
        <v>25</v>
      </c>
      <c r="AD15" s="2032"/>
      <c r="AE15" s="2032"/>
      <c r="AF15" s="2033"/>
      <c r="AG15" s="741">
        <v>26</v>
      </c>
    </row>
    <row r="16" spans="3:34" s="726" customFormat="1" ht="15" customHeight="1" thickTop="1">
      <c r="C16" s="740" t="s">
        <v>1429</v>
      </c>
      <c r="D16" s="2034" t="s">
        <v>1428</v>
      </c>
      <c r="E16" s="2034" t="s">
        <v>1427</v>
      </c>
      <c r="F16" s="2034" t="s">
        <v>1426</v>
      </c>
      <c r="G16" s="739" t="s">
        <v>1425</v>
      </c>
      <c r="H16" s="2008" t="s">
        <v>1424</v>
      </c>
      <c r="I16" s="2037" t="s">
        <v>1423</v>
      </c>
      <c r="J16" s="2037" t="s">
        <v>1422</v>
      </c>
      <c r="K16" s="2037"/>
      <c r="L16" s="2037"/>
      <c r="M16" s="2037"/>
      <c r="N16" s="739" t="s">
        <v>1421</v>
      </c>
      <c r="O16" s="739" t="s">
        <v>1421</v>
      </c>
      <c r="P16" s="739" t="s">
        <v>1420</v>
      </c>
      <c r="Q16" s="2018" t="s">
        <v>1419</v>
      </c>
      <c r="R16" s="2012" t="s">
        <v>1418</v>
      </c>
      <c r="S16" s="2008" t="s">
        <v>1417</v>
      </c>
      <c r="T16" s="2010" t="s">
        <v>1416</v>
      </c>
      <c r="U16" s="2012" t="s">
        <v>1415</v>
      </c>
      <c r="V16" s="2012" t="s">
        <v>1414</v>
      </c>
      <c r="W16" s="739" t="s">
        <v>1413</v>
      </c>
      <c r="X16" s="739" t="s">
        <v>1412</v>
      </c>
      <c r="Y16" s="738"/>
      <c r="Z16" s="737" t="s">
        <v>1411</v>
      </c>
      <c r="AA16" s="736"/>
      <c r="AB16" s="2008" t="s">
        <v>1410</v>
      </c>
      <c r="AC16" s="2015" t="s">
        <v>1409</v>
      </c>
      <c r="AD16" s="2016"/>
      <c r="AE16" s="2016"/>
      <c r="AF16" s="2017"/>
      <c r="AG16" s="2006" t="s">
        <v>1408</v>
      </c>
    </row>
    <row r="17" spans="3:33" s="726" customFormat="1" ht="18.75" customHeight="1" thickBot="1">
      <c r="C17" s="735" t="s">
        <v>1407</v>
      </c>
      <c r="D17" s="2035"/>
      <c r="E17" s="2035"/>
      <c r="F17" s="2035"/>
      <c r="G17" s="732" t="s">
        <v>1406</v>
      </c>
      <c r="H17" s="2036"/>
      <c r="I17" s="2038"/>
      <c r="J17" s="734" t="s">
        <v>1405</v>
      </c>
      <c r="K17" s="734" t="s">
        <v>1404</v>
      </c>
      <c r="L17" s="734" t="s">
        <v>1403</v>
      </c>
      <c r="M17" s="734" t="s">
        <v>1402</v>
      </c>
      <c r="N17" s="732" t="s">
        <v>1401</v>
      </c>
      <c r="O17" s="733" t="s">
        <v>1400</v>
      </c>
      <c r="P17" s="732" t="s">
        <v>1398</v>
      </c>
      <c r="Q17" s="2019"/>
      <c r="R17" s="2014"/>
      <c r="S17" s="2009"/>
      <c r="T17" s="2011"/>
      <c r="U17" s="2013"/>
      <c r="V17" s="2014"/>
      <c r="W17" s="732" t="s">
        <v>1399</v>
      </c>
      <c r="X17" s="732" t="s">
        <v>1398</v>
      </c>
      <c r="Y17" s="732" t="s">
        <v>1397</v>
      </c>
      <c r="Z17" s="731" t="s">
        <v>1396</v>
      </c>
      <c r="AA17" s="731" t="s">
        <v>1395</v>
      </c>
      <c r="AB17" s="2009"/>
      <c r="AC17" s="730" t="s">
        <v>1394</v>
      </c>
      <c r="AD17" s="729" t="s">
        <v>370</v>
      </c>
      <c r="AE17" s="728" t="s">
        <v>1393</v>
      </c>
      <c r="AF17" s="727" t="s">
        <v>1392</v>
      </c>
      <c r="AG17" s="2007"/>
    </row>
    <row r="18" spans="3:33" s="720" customFormat="1" ht="11.25" customHeight="1" thickTop="1" thickBot="1">
      <c r="I18" s="725"/>
      <c r="T18" s="722"/>
      <c r="V18" s="724"/>
      <c r="W18" s="723"/>
      <c r="X18" s="722"/>
      <c r="Y18" s="722"/>
      <c r="AC18" s="721"/>
      <c r="AD18" s="721"/>
      <c r="AE18" s="721"/>
      <c r="AF18" s="721"/>
      <c r="AG18" s="721"/>
    </row>
    <row r="19" spans="3:33" s="714" customFormat="1" ht="12" customHeight="1" thickTop="1" thickBot="1">
      <c r="C19" s="719" t="s">
        <v>1391</v>
      </c>
      <c r="D19" s="719" t="s">
        <v>1391</v>
      </c>
      <c r="E19" s="719" t="s">
        <v>1391</v>
      </c>
      <c r="F19" s="719" t="s">
        <v>1391</v>
      </c>
      <c r="G19" s="719" t="s">
        <v>1391</v>
      </c>
      <c r="H19" s="719" t="s">
        <v>1391</v>
      </c>
      <c r="I19" s="719" t="s">
        <v>1391</v>
      </c>
      <c r="J19" s="719" t="s">
        <v>1391</v>
      </c>
      <c r="K19" s="719" t="s">
        <v>1391</v>
      </c>
      <c r="L19" s="719" t="s">
        <v>1391</v>
      </c>
      <c r="M19" s="719" t="s">
        <v>1391</v>
      </c>
      <c r="N19" s="719" t="s">
        <v>1391</v>
      </c>
      <c r="O19" s="719" t="s">
        <v>1391</v>
      </c>
      <c r="P19" s="719"/>
      <c r="Q19" s="719" t="s">
        <v>1391</v>
      </c>
      <c r="R19" s="719" t="s">
        <v>1391</v>
      </c>
      <c r="S19" s="719" t="s">
        <v>1391</v>
      </c>
      <c r="T19" s="719" t="s">
        <v>1391</v>
      </c>
      <c r="U19" s="719" t="s">
        <v>1391</v>
      </c>
      <c r="V19" s="719" t="s">
        <v>1391</v>
      </c>
      <c r="W19" s="719" t="s">
        <v>1391</v>
      </c>
      <c r="X19" s="719" t="s">
        <v>1391</v>
      </c>
      <c r="Y19" s="719" t="s">
        <v>1391</v>
      </c>
      <c r="Z19" s="719" t="s">
        <v>1391</v>
      </c>
      <c r="AA19" s="719" t="s">
        <v>1391</v>
      </c>
      <c r="AB19" s="719"/>
      <c r="AC19" s="718"/>
      <c r="AD19" s="717"/>
      <c r="AE19" s="717"/>
      <c r="AF19" s="716"/>
      <c r="AG19" s="715"/>
    </row>
    <row r="20" spans="3:33" s="688" customFormat="1" ht="12" customHeight="1" thickTop="1">
      <c r="C20" s="710">
        <v>1</v>
      </c>
      <c r="D20" s="704">
        <v>1231</v>
      </c>
      <c r="E20" s="704" t="s">
        <v>2715</v>
      </c>
      <c r="F20" s="704" t="s">
        <v>2716</v>
      </c>
      <c r="G20" s="709" t="s">
        <v>2717</v>
      </c>
      <c r="H20" s="707" t="s">
        <v>2727</v>
      </c>
      <c r="I20" s="707" t="s">
        <v>2728</v>
      </c>
      <c r="J20" s="709" t="s">
        <v>2729</v>
      </c>
      <c r="K20" s="709" t="s">
        <v>2762</v>
      </c>
      <c r="L20" s="709" t="s">
        <v>2729</v>
      </c>
      <c r="M20" s="709" t="s">
        <v>2763</v>
      </c>
      <c r="N20" s="709" t="s">
        <v>2810</v>
      </c>
      <c r="O20" s="709" t="s">
        <v>2811</v>
      </c>
      <c r="P20" s="709"/>
      <c r="Q20" s="1489">
        <v>196635</v>
      </c>
      <c r="R20" s="709" t="s">
        <v>2812</v>
      </c>
      <c r="S20" s="709" t="s">
        <v>2813</v>
      </c>
      <c r="T20" s="709"/>
      <c r="U20" s="709"/>
      <c r="V20" s="709" t="s">
        <v>2845</v>
      </c>
      <c r="W20" s="709">
        <v>887005</v>
      </c>
      <c r="X20" s="709" t="s">
        <v>2813</v>
      </c>
      <c r="Y20" s="704"/>
      <c r="Z20" s="704"/>
      <c r="AA20" s="704"/>
      <c r="AB20" s="704"/>
      <c r="AC20" s="713"/>
      <c r="AD20" s="713"/>
      <c r="AE20" s="713"/>
      <c r="AF20" s="712"/>
      <c r="AG20" s="711"/>
    </row>
    <row r="21" spans="3:33" s="688" customFormat="1" ht="12" customHeight="1">
      <c r="C21" s="710">
        <v>2</v>
      </c>
      <c r="D21" s="704">
        <v>1231</v>
      </c>
      <c r="E21" s="704" t="s">
        <v>2715</v>
      </c>
      <c r="F21" s="704" t="s">
        <v>2716</v>
      </c>
      <c r="G21" s="709" t="s">
        <v>2718</v>
      </c>
      <c r="H21" s="707" t="s">
        <v>2730</v>
      </c>
      <c r="I21" s="707" t="s">
        <v>2731</v>
      </c>
      <c r="J21" s="709" t="s">
        <v>2732</v>
      </c>
      <c r="K21" s="709" t="s">
        <v>2764</v>
      </c>
      <c r="L21" s="709" t="s">
        <v>2765</v>
      </c>
      <c r="M21" s="709" t="s">
        <v>2766</v>
      </c>
      <c r="N21" s="709" t="s">
        <v>2814</v>
      </c>
      <c r="O21" s="709">
        <v>0</v>
      </c>
      <c r="P21" s="709"/>
      <c r="Q21" s="1489">
        <v>651009</v>
      </c>
      <c r="R21" s="709" t="s">
        <v>2812</v>
      </c>
      <c r="S21" s="709" t="s">
        <v>2813</v>
      </c>
      <c r="T21" s="709"/>
      <c r="U21" s="709"/>
      <c r="V21" s="709" t="s">
        <v>2846</v>
      </c>
      <c r="W21" s="709">
        <v>651099</v>
      </c>
      <c r="X21" s="709" t="s">
        <v>2813</v>
      </c>
      <c r="Y21" s="704"/>
      <c r="Z21" s="704"/>
      <c r="AA21" s="704"/>
      <c r="AB21" s="704"/>
      <c r="AC21" s="703"/>
      <c r="AD21" s="703"/>
      <c r="AE21" s="703"/>
      <c r="AF21" s="702"/>
      <c r="AG21" s="701"/>
    </row>
    <row r="22" spans="3:33" s="688" customFormat="1" ht="12" customHeight="1">
      <c r="C22" s="710">
        <v>3</v>
      </c>
      <c r="D22" s="704">
        <v>1231</v>
      </c>
      <c r="E22" s="704" t="s">
        <v>2715</v>
      </c>
      <c r="F22" s="704" t="s">
        <v>2716</v>
      </c>
      <c r="G22" s="709" t="s">
        <v>2719</v>
      </c>
      <c r="H22" s="707" t="s">
        <v>2733</v>
      </c>
      <c r="I22" s="707" t="s">
        <v>2731</v>
      </c>
      <c r="J22" s="709" t="s">
        <v>2734</v>
      </c>
      <c r="K22" s="709" t="s">
        <v>2767</v>
      </c>
      <c r="L22" s="709" t="s">
        <v>2768</v>
      </c>
      <c r="M22" s="709" t="s">
        <v>2769</v>
      </c>
      <c r="N22" s="709" t="s">
        <v>2815</v>
      </c>
      <c r="O22" s="709">
        <v>0</v>
      </c>
      <c r="P22" s="709"/>
      <c r="Q22" s="1489">
        <v>43431</v>
      </c>
      <c r="R22" s="709" t="s">
        <v>2812</v>
      </c>
      <c r="S22" s="709" t="s">
        <v>2813</v>
      </c>
      <c r="T22" s="709"/>
      <c r="U22" s="709"/>
      <c r="V22" s="709" t="s">
        <v>2847</v>
      </c>
      <c r="W22" s="709">
        <v>43431</v>
      </c>
      <c r="X22" s="709" t="s">
        <v>2813</v>
      </c>
      <c r="Y22" s="704"/>
      <c r="Z22" s="704"/>
      <c r="AA22" s="704"/>
      <c r="AB22" s="704"/>
      <c r="AC22" s="703"/>
      <c r="AD22" s="703"/>
      <c r="AE22" s="703"/>
      <c r="AF22" s="702"/>
      <c r="AG22" s="701"/>
    </row>
    <row r="23" spans="3:33" s="688" customFormat="1" ht="12" customHeight="1">
      <c r="C23" s="710">
        <v>4</v>
      </c>
      <c r="D23" s="704">
        <v>1231</v>
      </c>
      <c r="E23" s="704" t="s">
        <v>2715</v>
      </c>
      <c r="F23" s="704" t="s">
        <v>2716</v>
      </c>
      <c r="G23" s="709" t="s">
        <v>2719</v>
      </c>
      <c r="H23" s="707" t="s">
        <v>2735</v>
      </c>
      <c r="I23" s="707" t="s">
        <v>2731</v>
      </c>
      <c r="J23" s="709" t="s">
        <v>2736</v>
      </c>
      <c r="K23" s="709" t="s">
        <v>2736</v>
      </c>
      <c r="L23" s="709" t="s">
        <v>2770</v>
      </c>
      <c r="M23" s="709" t="s">
        <v>2771</v>
      </c>
      <c r="N23" s="709" t="s">
        <v>2816</v>
      </c>
      <c r="O23" s="709" t="s">
        <v>2817</v>
      </c>
      <c r="P23" s="709"/>
      <c r="Q23" s="1489">
        <v>261036</v>
      </c>
      <c r="R23" s="709" t="s">
        <v>2812</v>
      </c>
      <c r="S23" s="709" t="s">
        <v>2813</v>
      </c>
      <c r="T23" s="709"/>
      <c r="U23" s="709"/>
      <c r="V23" s="709" t="s">
        <v>2848</v>
      </c>
      <c r="W23" s="709">
        <v>3250606</v>
      </c>
      <c r="X23" s="709" t="s">
        <v>2813</v>
      </c>
      <c r="Y23" s="704"/>
      <c r="Z23" s="704"/>
      <c r="AA23" s="704"/>
      <c r="AB23" s="704"/>
      <c r="AC23" s="703"/>
      <c r="AD23" s="703"/>
      <c r="AE23" s="703"/>
      <c r="AF23" s="702"/>
      <c r="AG23" s="701"/>
    </row>
    <row r="24" spans="3:33" s="688" customFormat="1" ht="12" customHeight="1">
      <c r="C24" s="710">
        <v>5</v>
      </c>
      <c r="D24" s="704">
        <v>1231</v>
      </c>
      <c r="E24" s="704" t="s">
        <v>2715</v>
      </c>
      <c r="F24" s="704" t="s">
        <v>2716</v>
      </c>
      <c r="G24" s="709" t="s">
        <v>2719</v>
      </c>
      <c r="H24" s="707" t="s">
        <v>2737</v>
      </c>
      <c r="I24" s="707" t="s">
        <v>2738</v>
      </c>
      <c r="J24" s="709" t="s">
        <v>2739</v>
      </c>
      <c r="K24" s="709" t="s">
        <v>2772</v>
      </c>
      <c r="L24" s="709" t="s">
        <v>2773</v>
      </c>
      <c r="M24" s="709" t="s">
        <v>2774</v>
      </c>
      <c r="N24" s="709" t="s">
        <v>2818</v>
      </c>
      <c r="O24" s="709" t="s">
        <v>2819</v>
      </c>
      <c r="P24" s="709"/>
      <c r="Q24" s="1489">
        <v>118792</v>
      </c>
      <c r="R24" s="709" t="s">
        <v>2812</v>
      </c>
      <c r="S24" s="709" t="s">
        <v>2813</v>
      </c>
      <c r="T24" s="709"/>
      <c r="U24" s="709"/>
      <c r="V24" s="709" t="s">
        <v>2849</v>
      </c>
      <c r="W24" s="709">
        <v>299026</v>
      </c>
      <c r="X24" s="709" t="s">
        <v>2813</v>
      </c>
      <c r="Y24" s="704"/>
      <c r="Z24" s="704"/>
      <c r="AA24" s="704"/>
      <c r="AB24" s="704"/>
      <c r="AC24" s="703"/>
      <c r="AD24" s="703"/>
      <c r="AE24" s="703"/>
      <c r="AF24" s="702"/>
      <c r="AG24" s="701"/>
    </row>
    <row r="25" spans="3:33" s="688" customFormat="1" ht="12" customHeight="1">
      <c r="C25" s="710">
        <v>6</v>
      </c>
      <c r="D25" s="704">
        <v>1231</v>
      </c>
      <c r="E25" s="704" t="s">
        <v>2715</v>
      </c>
      <c r="F25" s="704" t="s">
        <v>2716</v>
      </c>
      <c r="G25" s="709" t="s">
        <v>2719</v>
      </c>
      <c r="H25" s="707" t="s">
        <v>2727</v>
      </c>
      <c r="I25" s="707" t="s">
        <v>2728</v>
      </c>
      <c r="J25" s="709" t="s">
        <v>2740</v>
      </c>
      <c r="K25" s="709" t="s">
        <v>2775</v>
      </c>
      <c r="L25" s="709" t="s">
        <v>2776</v>
      </c>
      <c r="M25" s="709" t="s">
        <v>2777</v>
      </c>
      <c r="N25" s="709" t="s">
        <v>2820</v>
      </c>
      <c r="O25" s="709" t="s">
        <v>2821</v>
      </c>
      <c r="P25" s="709"/>
      <c r="Q25" s="1489">
        <v>3823518</v>
      </c>
      <c r="R25" s="709" t="s">
        <v>2812</v>
      </c>
      <c r="S25" s="709" t="s">
        <v>2813</v>
      </c>
      <c r="T25" s="709"/>
      <c r="U25" s="709"/>
      <c r="V25" s="709" t="s">
        <v>2850</v>
      </c>
      <c r="W25" s="709">
        <v>612252</v>
      </c>
      <c r="X25" s="709" t="s">
        <v>2813</v>
      </c>
      <c r="Y25" s="704"/>
      <c r="Z25" s="704"/>
      <c r="AA25" s="704"/>
      <c r="AB25" s="704"/>
      <c r="AC25" s="703"/>
      <c r="AD25" s="703"/>
      <c r="AE25" s="703"/>
      <c r="AF25" s="702"/>
      <c r="AG25" s="701"/>
    </row>
    <row r="26" spans="3:33" s="688" customFormat="1" ht="12" customHeight="1">
      <c r="C26" s="710">
        <v>7</v>
      </c>
      <c r="D26" s="704">
        <v>1231</v>
      </c>
      <c r="E26" s="704" t="s">
        <v>2715</v>
      </c>
      <c r="F26" s="704" t="s">
        <v>2716</v>
      </c>
      <c r="G26" s="709" t="s">
        <v>2719</v>
      </c>
      <c r="H26" s="707" t="s">
        <v>2741</v>
      </c>
      <c r="I26" s="707" t="s">
        <v>2731</v>
      </c>
      <c r="J26" s="709" t="s">
        <v>2742</v>
      </c>
      <c r="K26" s="709" t="s">
        <v>2778</v>
      </c>
      <c r="L26" s="709" t="s">
        <v>2779</v>
      </c>
      <c r="M26" s="709" t="s">
        <v>2780</v>
      </c>
      <c r="N26" s="709" t="s">
        <v>2822</v>
      </c>
      <c r="O26" s="709">
        <v>0</v>
      </c>
      <c r="P26" s="709"/>
      <c r="Q26" s="1489">
        <v>0</v>
      </c>
      <c r="R26" s="709" t="s">
        <v>2812</v>
      </c>
      <c r="S26" s="709" t="s">
        <v>2813</v>
      </c>
      <c r="T26" s="709"/>
      <c r="U26" s="709"/>
      <c r="V26" s="709">
        <v>0</v>
      </c>
      <c r="W26" s="709">
        <v>0</v>
      </c>
      <c r="X26" s="709" t="s">
        <v>2813</v>
      </c>
      <c r="Y26" s="704"/>
      <c r="Z26" s="704"/>
      <c r="AA26" s="704"/>
      <c r="AB26" s="704"/>
      <c r="AC26" s="703"/>
      <c r="AD26" s="703"/>
      <c r="AE26" s="703"/>
      <c r="AF26" s="702"/>
      <c r="AG26" s="701"/>
    </row>
    <row r="27" spans="3:33" s="688" customFormat="1" ht="12" customHeight="1">
      <c r="C27" s="710">
        <v>8</v>
      </c>
      <c r="D27" s="704">
        <v>1231</v>
      </c>
      <c r="E27" s="704" t="s">
        <v>2715</v>
      </c>
      <c r="F27" s="704" t="s">
        <v>2716</v>
      </c>
      <c r="G27" s="709" t="s">
        <v>2719</v>
      </c>
      <c r="H27" s="707" t="s">
        <v>2743</v>
      </c>
      <c r="I27" s="707" t="s">
        <v>2731</v>
      </c>
      <c r="J27" s="709" t="s">
        <v>2744</v>
      </c>
      <c r="K27" s="709" t="s">
        <v>2781</v>
      </c>
      <c r="L27" s="709" t="s">
        <v>2782</v>
      </c>
      <c r="M27" s="709" t="s">
        <v>2783</v>
      </c>
      <c r="N27" s="709" t="s">
        <v>2823</v>
      </c>
      <c r="O27" s="709">
        <v>0</v>
      </c>
      <c r="P27" s="709"/>
      <c r="Q27" s="1489">
        <v>0</v>
      </c>
      <c r="R27" s="709" t="s">
        <v>2812</v>
      </c>
      <c r="S27" s="709" t="s">
        <v>2813</v>
      </c>
      <c r="T27" s="709"/>
      <c r="U27" s="709"/>
      <c r="V27" s="709">
        <v>0</v>
      </c>
      <c r="W27" s="709">
        <v>0</v>
      </c>
      <c r="X27" s="709" t="s">
        <v>2813</v>
      </c>
      <c r="Y27" s="704"/>
      <c r="Z27" s="704"/>
      <c r="AA27" s="704"/>
      <c r="AB27" s="704"/>
      <c r="AC27" s="703"/>
      <c r="AD27" s="703"/>
      <c r="AE27" s="703"/>
      <c r="AF27" s="702"/>
      <c r="AG27" s="701"/>
    </row>
    <row r="28" spans="3:33" s="688" customFormat="1" ht="12" customHeight="1">
      <c r="C28" s="710">
        <v>9</v>
      </c>
      <c r="D28" s="704">
        <v>1231</v>
      </c>
      <c r="E28" s="704" t="s">
        <v>2715</v>
      </c>
      <c r="F28" s="704" t="s">
        <v>2716</v>
      </c>
      <c r="G28" s="709" t="s">
        <v>2719</v>
      </c>
      <c r="H28" s="707" t="s">
        <v>2745</v>
      </c>
      <c r="I28" s="707" t="s">
        <v>2731</v>
      </c>
      <c r="J28" s="709" t="s">
        <v>2746</v>
      </c>
      <c r="K28" s="709" t="s">
        <v>2784</v>
      </c>
      <c r="L28" s="709" t="s">
        <v>2785</v>
      </c>
      <c r="M28" s="709" t="s">
        <v>2786</v>
      </c>
      <c r="N28" s="709" t="s">
        <v>2824</v>
      </c>
      <c r="O28" s="709">
        <v>0</v>
      </c>
      <c r="P28" s="709"/>
      <c r="Q28" s="1489">
        <v>56304</v>
      </c>
      <c r="R28" s="709" t="s">
        <v>2812</v>
      </c>
      <c r="S28" s="709" t="s">
        <v>2813</v>
      </c>
      <c r="T28" s="709"/>
      <c r="U28" s="709"/>
      <c r="V28" s="709" t="s">
        <v>2851</v>
      </c>
      <c r="W28" s="709">
        <v>56304</v>
      </c>
      <c r="X28" s="709" t="s">
        <v>2813</v>
      </c>
      <c r="Y28" s="704"/>
      <c r="Z28" s="704"/>
      <c r="AA28" s="704"/>
      <c r="AB28" s="704"/>
      <c r="AC28" s="703"/>
      <c r="AD28" s="703"/>
      <c r="AE28" s="703"/>
      <c r="AF28" s="702"/>
      <c r="AG28" s="701"/>
    </row>
    <row r="29" spans="3:33" s="688" customFormat="1" ht="12" customHeight="1">
      <c r="C29" s="710">
        <v>10</v>
      </c>
      <c r="D29" s="704">
        <v>1231</v>
      </c>
      <c r="E29" s="704" t="s">
        <v>2715</v>
      </c>
      <c r="F29" s="704" t="s">
        <v>2716</v>
      </c>
      <c r="G29" s="709" t="s">
        <v>2719</v>
      </c>
      <c r="H29" s="707" t="s">
        <v>2747</v>
      </c>
      <c r="I29" s="707" t="s">
        <v>2731</v>
      </c>
      <c r="J29" s="709" t="s">
        <v>2748</v>
      </c>
      <c r="K29" s="709" t="s">
        <v>2787</v>
      </c>
      <c r="L29" s="709" t="s">
        <v>2788</v>
      </c>
      <c r="M29" s="709" t="s">
        <v>2789</v>
      </c>
      <c r="N29" s="709" t="s">
        <v>2825</v>
      </c>
      <c r="O29" s="709">
        <v>0</v>
      </c>
      <c r="P29" s="709"/>
      <c r="Q29" s="1489">
        <v>893610</v>
      </c>
      <c r="R29" s="709" t="s">
        <v>2812</v>
      </c>
      <c r="S29" s="709" t="s">
        <v>2813</v>
      </c>
      <c r="T29" s="709"/>
      <c r="U29" s="709"/>
      <c r="V29" s="709" t="s">
        <v>2852</v>
      </c>
      <c r="W29" s="709">
        <v>893610</v>
      </c>
      <c r="X29" s="709" t="s">
        <v>2813</v>
      </c>
      <c r="Y29" s="704"/>
      <c r="Z29" s="704"/>
      <c r="AA29" s="704"/>
      <c r="AB29" s="704"/>
      <c r="AC29" s="703"/>
      <c r="AD29" s="703"/>
      <c r="AE29" s="703"/>
      <c r="AF29" s="702"/>
      <c r="AG29" s="701"/>
    </row>
    <row r="30" spans="3:33" s="688" customFormat="1" ht="12" customHeight="1">
      <c r="C30" s="710">
        <v>11</v>
      </c>
      <c r="D30" s="704">
        <v>1231</v>
      </c>
      <c r="E30" s="704" t="s">
        <v>2715</v>
      </c>
      <c r="F30" s="704" t="s">
        <v>2716</v>
      </c>
      <c r="G30" s="709" t="s">
        <v>2720</v>
      </c>
      <c r="H30" s="707" t="s">
        <v>2749</v>
      </c>
      <c r="I30" s="707" t="s">
        <v>2731</v>
      </c>
      <c r="J30" s="709" t="s">
        <v>2750</v>
      </c>
      <c r="K30" s="709" t="s">
        <v>2790</v>
      </c>
      <c r="L30" s="709" t="s">
        <v>2791</v>
      </c>
      <c r="M30" s="709" t="s">
        <v>2792</v>
      </c>
      <c r="N30" s="709" t="s">
        <v>2826</v>
      </c>
      <c r="O30" s="709">
        <v>0</v>
      </c>
      <c r="P30" s="709"/>
      <c r="Q30" s="1489">
        <v>0</v>
      </c>
      <c r="R30" s="709" t="s">
        <v>2812</v>
      </c>
      <c r="S30" s="709" t="s">
        <v>2813</v>
      </c>
      <c r="T30" s="709"/>
      <c r="U30" s="709"/>
      <c r="V30" s="709">
        <v>0</v>
      </c>
      <c r="W30" s="709">
        <v>0</v>
      </c>
      <c r="X30" s="709" t="s">
        <v>2813</v>
      </c>
      <c r="Y30" s="704"/>
      <c r="Z30" s="704"/>
      <c r="AA30" s="704"/>
      <c r="AB30" s="704"/>
      <c r="AC30" s="703"/>
      <c r="AD30" s="703"/>
      <c r="AE30" s="703"/>
      <c r="AF30" s="702"/>
      <c r="AG30" s="701"/>
    </row>
    <row r="31" spans="3:33" s="688" customFormat="1" ht="12" customHeight="1">
      <c r="C31" s="710">
        <v>12</v>
      </c>
      <c r="D31" s="704">
        <v>1231</v>
      </c>
      <c r="E31" s="704" t="s">
        <v>2715</v>
      </c>
      <c r="F31" s="704" t="s">
        <v>2716</v>
      </c>
      <c r="G31" s="709" t="s">
        <v>2720</v>
      </c>
      <c r="H31" s="707" t="s">
        <v>2751</v>
      </c>
      <c r="I31" s="707" t="s">
        <v>2731</v>
      </c>
      <c r="J31" s="709" t="s">
        <v>2752</v>
      </c>
      <c r="K31" s="709" t="s">
        <v>2793</v>
      </c>
      <c r="L31" s="709" t="s">
        <v>2794</v>
      </c>
      <c r="M31" s="709" t="s">
        <v>2795</v>
      </c>
      <c r="N31" s="709" t="s">
        <v>2827</v>
      </c>
      <c r="O31" s="709"/>
      <c r="P31" s="709"/>
      <c r="Q31" s="1489">
        <v>61999</v>
      </c>
      <c r="R31" s="709" t="s">
        <v>2812</v>
      </c>
      <c r="S31" s="709" t="s">
        <v>2813</v>
      </c>
      <c r="T31" s="709"/>
      <c r="U31" s="709"/>
      <c r="V31" s="709" t="s">
        <v>2853</v>
      </c>
      <c r="W31" s="709">
        <v>61999</v>
      </c>
      <c r="X31" s="709" t="s">
        <v>2813</v>
      </c>
      <c r="Y31" s="704"/>
      <c r="Z31" s="704"/>
      <c r="AA31" s="704"/>
      <c r="AB31" s="704"/>
      <c r="AC31" s="703"/>
      <c r="AD31" s="703"/>
      <c r="AE31" s="703"/>
      <c r="AF31" s="702"/>
      <c r="AG31" s="701"/>
    </row>
    <row r="32" spans="3:33" s="688" customFormat="1" ht="12" customHeight="1">
      <c r="C32" s="710"/>
      <c r="D32" s="704"/>
      <c r="E32" s="704"/>
      <c r="F32" s="704"/>
      <c r="G32" s="709"/>
      <c r="H32" s="707"/>
      <c r="I32" s="707"/>
      <c r="J32" s="709"/>
      <c r="K32" s="709"/>
      <c r="L32" s="709"/>
      <c r="M32" s="709"/>
      <c r="N32" s="709"/>
      <c r="O32" s="709"/>
      <c r="P32" s="709"/>
      <c r="Q32" s="1489">
        <f>+Q31+Q30+Q29+Q28+Q27+Q26+Q25+Q24+Q23+Q22+Q21+Q20</f>
        <v>6106334</v>
      </c>
      <c r="R32" s="709"/>
      <c r="S32" s="709"/>
      <c r="T32" s="709"/>
      <c r="U32" s="709"/>
      <c r="V32" s="709"/>
      <c r="W32" s="709">
        <f>+W31+W30+W29+W28+W27+W26+W25+W24+W23+W22+W21+W20</f>
        <v>6755332</v>
      </c>
      <c r="X32" s="709"/>
      <c r="Y32" s="704"/>
      <c r="Z32" s="704"/>
      <c r="AA32" s="704"/>
      <c r="AB32" s="704"/>
      <c r="AC32" s="703"/>
      <c r="AD32" s="703"/>
      <c r="AE32" s="703"/>
      <c r="AF32" s="702"/>
      <c r="AG32" s="701"/>
    </row>
    <row r="33" spans="3:33" s="688" customFormat="1" ht="12" customHeight="1">
      <c r="C33" s="710">
        <v>13</v>
      </c>
      <c r="D33" s="704">
        <v>1233</v>
      </c>
      <c r="E33" s="704" t="s">
        <v>2715</v>
      </c>
      <c r="F33" s="704" t="s">
        <v>2721</v>
      </c>
      <c r="G33" s="709" t="s">
        <v>2722</v>
      </c>
      <c r="H33" s="707" t="s">
        <v>2753</v>
      </c>
      <c r="I33" s="707" t="s">
        <v>2728</v>
      </c>
      <c r="J33" s="709" t="s">
        <v>2754</v>
      </c>
      <c r="K33" s="709" t="s">
        <v>2796</v>
      </c>
      <c r="L33" s="709" t="s">
        <v>2797</v>
      </c>
      <c r="M33" s="709" t="s">
        <v>2798</v>
      </c>
      <c r="N33" s="709" t="s">
        <v>2828</v>
      </c>
      <c r="O33" s="709" t="s">
        <v>2829</v>
      </c>
      <c r="P33" s="709"/>
      <c r="Q33" s="1489">
        <v>195783</v>
      </c>
      <c r="R33" s="709" t="s">
        <v>2830</v>
      </c>
      <c r="S33" s="709" t="s">
        <v>2813</v>
      </c>
      <c r="T33" s="709"/>
      <c r="U33" s="709"/>
      <c r="V33" s="709" t="s">
        <v>2854</v>
      </c>
      <c r="W33" s="709">
        <v>787107</v>
      </c>
      <c r="X33" s="709" t="s">
        <v>2813</v>
      </c>
      <c r="Y33" s="704"/>
      <c r="Z33" s="704"/>
      <c r="AA33" s="704"/>
      <c r="AB33" s="704"/>
      <c r="AC33" s="703"/>
      <c r="AD33" s="703"/>
      <c r="AE33" s="703"/>
      <c r="AF33" s="702"/>
      <c r="AG33" s="701"/>
    </row>
    <row r="34" spans="3:33" s="688" customFormat="1" ht="12" customHeight="1">
      <c r="C34" s="710">
        <v>14</v>
      </c>
      <c r="D34" s="704">
        <v>1233</v>
      </c>
      <c r="E34" s="704" t="s">
        <v>2715</v>
      </c>
      <c r="F34" s="704" t="s">
        <v>2721</v>
      </c>
      <c r="G34" s="709" t="s">
        <v>2712</v>
      </c>
      <c r="H34" s="707" t="s">
        <v>2755</v>
      </c>
      <c r="I34" s="707" t="s">
        <v>2728</v>
      </c>
      <c r="J34" s="709" t="s">
        <v>2755</v>
      </c>
      <c r="K34" s="709" t="s">
        <v>2799</v>
      </c>
      <c r="L34" s="709" t="s">
        <v>2800</v>
      </c>
      <c r="M34" s="709"/>
      <c r="N34" s="709" t="s">
        <v>2831</v>
      </c>
      <c r="O34" s="709" t="s">
        <v>2832</v>
      </c>
      <c r="P34" s="709"/>
      <c r="Q34" s="1489">
        <v>122379</v>
      </c>
      <c r="R34" s="709" t="s">
        <v>2833</v>
      </c>
      <c r="S34" s="709" t="s">
        <v>2813</v>
      </c>
      <c r="T34" s="709"/>
      <c r="U34" s="709"/>
      <c r="V34" s="709" t="s">
        <v>2855</v>
      </c>
      <c r="W34" s="709">
        <v>302950</v>
      </c>
      <c r="X34" s="709" t="s">
        <v>2813</v>
      </c>
      <c r="Y34" s="704"/>
      <c r="Z34" s="704"/>
      <c r="AA34" s="704"/>
      <c r="AB34" s="704"/>
      <c r="AC34" s="703"/>
      <c r="AD34" s="703"/>
      <c r="AE34" s="703"/>
      <c r="AF34" s="702"/>
      <c r="AG34" s="701"/>
    </row>
    <row r="35" spans="3:33" s="688" customFormat="1" ht="12" customHeight="1">
      <c r="C35" s="710">
        <v>15</v>
      </c>
      <c r="D35" s="704">
        <v>1233</v>
      </c>
      <c r="E35" s="704" t="s">
        <v>2715</v>
      </c>
      <c r="F35" s="704" t="s">
        <v>2721</v>
      </c>
      <c r="G35" s="709" t="s">
        <v>2723</v>
      </c>
      <c r="H35" s="707" t="s">
        <v>2727</v>
      </c>
      <c r="I35" s="707" t="s">
        <v>2728</v>
      </c>
      <c r="J35" s="709" t="s">
        <v>2755</v>
      </c>
      <c r="K35" s="709" t="s">
        <v>2801</v>
      </c>
      <c r="L35" s="709" t="s">
        <v>2800</v>
      </c>
      <c r="M35" s="709"/>
      <c r="N35" s="709" t="s">
        <v>2834</v>
      </c>
      <c r="O35" s="709" t="s">
        <v>2835</v>
      </c>
      <c r="P35" s="709"/>
      <c r="Q35" s="1489">
        <v>0</v>
      </c>
      <c r="R35" s="709" t="s">
        <v>2836</v>
      </c>
      <c r="S35" s="709" t="s">
        <v>2813</v>
      </c>
      <c r="T35" s="709"/>
      <c r="U35" s="709"/>
      <c r="V35" s="709" t="s">
        <v>2856</v>
      </c>
      <c r="W35" s="709">
        <v>0</v>
      </c>
      <c r="X35" s="709" t="s">
        <v>2813</v>
      </c>
      <c r="Y35" s="704"/>
      <c r="Z35" s="704"/>
      <c r="AA35" s="704"/>
      <c r="AB35" s="704"/>
      <c r="AC35" s="703"/>
      <c r="AD35" s="703"/>
      <c r="AE35" s="703"/>
      <c r="AF35" s="702"/>
      <c r="AG35" s="701"/>
    </row>
    <row r="36" spans="3:33" s="688" customFormat="1" ht="12" customHeight="1">
      <c r="C36" s="710">
        <v>16</v>
      </c>
      <c r="D36" s="704">
        <v>1233</v>
      </c>
      <c r="E36" s="704" t="s">
        <v>2715</v>
      </c>
      <c r="F36" s="704" t="s">
        <v>2721</v>
      </c>
      <c r="G36" s="709" t="s">
        <v>2724</v>
      </c>
      <c r="H36" s="707" t="s">
        <v>2756</v>
      </c>
      <c r="I36" s="707" t="s">
        <v>2731</v>
      </c>
      <c r="J36" s="709" t="s">
        <v>2757</v>
      </c>
      <c r="K36" s="709" t="s">
        <v>2802</v>
      </c>
      <c r="L36" s="709" t="s">
        <v>2803</v>
      </c>
      <c r="M36" s="709" t="s">
        <v>2804</v>
      </c>
      <c r="N36" s="709" t="s">
        <v>2837</v>
      </c>
      <c r="O36" s="709" t="s">
        <v>2838</v>
      </c>
      <c r="P36" s="709"/>
      <c r="Q36" s="1489">
        <v>3266</v>
      </c>
      <c r="R36" s="709" t="s">
        <v>2836</v>
      </c>
      <c r="S36" s="709" t="s">
        <v>2839</v>
      </c>
      <c r="T36" s="709"/>
      <c r="U36" s="709"/>
      <c r="V36" s="709" t="s">
        <v>2857</v>
      </c>
      <c r="W36" s="709">
        <v>3266</v>
      </c>
      <c r="X36" s="709" t="s">
        <v>2839</v>
      </c>
      <c r="Y36" s="704"/>
      <c r="Z36" s="704"/>
      <c r="AA36" s="704"/>
      <c r="AB36" s="704"/>
      <c r="AC36" s="703"/>
      <c r="AD36" s="703"/>
      <c r="AE36" s="703"/>
      <c r="AF36" s="702"/>
      <c r="AG36" s="701"/>
    </row>
    <row r="37" spans="3:33" s="688" customFormat="1" ht="12" customHeight="1">
      <c r="C37" s="710">
        <v>17</v>
      </c>
      <c r="D37" s="704">
        <v>1233</v>
      </c>
      <c r="E37" s="704" t="s">
        <v>2715</v>
      </c>
      <c r="F37" s="704" t="s">
        <v>2721</v>
      </c>
      <c r="G37" s="709" t="s">
        <v>2725</v>
      </c>
      <c r="H37" s="707" t="s">
        <v>2758</v>
      </c>
      <c r="I37" s="707" t="s">
        <v>2731</v>
      </c>
      <c r="J37" s="709" t="s">
        <v>2759</v>
      </c>
      <c r="K37" s="709"/>
      <c r="L37" s="709" t="s">
        <v>2805</v>
      </c>
      <c r="M37" s="709" t="s">
        <v>2806</v>
      </c>
      <c r="N37" s="709" t="s">
        <v>2840</v>
      </c>
      <c r="O37" s="709">
        <v>0</v>
      </c>
      <c r="P37" s="709"/>
      <c r="Q37" s="1489">
        <v>21863</v>
      </c>
      <c r="R37" s="709" t="s">
        <v>2841</v>
      </c>
      <c r="S37" s="709" t="s">
        <v>2813</v>
      </c>
      <c r="T37" s="709"/>
      <c r="U37" s="709"/>
      <c r="V37" s="709" t="s">
        <v>2858</v>
      </c>
      <c r="W37" s="709">
        <v>21863</v>
      </c>
      <c r="X37" s="709" t="s">
        <v>2813</v>
      </c>
      <c r="Y37" s="704"/>
      <c r="Z37" s="704"/>
      <c r="AA37" s="704"/>
      <c r="AB37" s="704"/>
      <c r="AC37" s="703"/>
      <c r="AD37" s="703"/>
      <c r="AE37" s="703"/>
      <c r="AF37" s="702"/>
      <c r="AG37" s="701"/>
    </row>
    <row r="38" spans="3:33" s="688" customFormat="1" ht="12" customHeight="1">
      <c r="C38" s="710">
        <v>18</v>
      </c>
      <c r="D38" s="704">
        <v>1233</v>
      </c>
      <c r="E38" s="704" t="s">
        <v>2715</v>
      </c>
      <c r="F38" s="704" t="s">
        <v>2721</v>
      </c>
      <c r="G38" s="709" t="s">
        <v>2725</v>
      </c>
      <c r="H38" s="707" t="s">
        <v>2760</v>
      </c>
      <c r="I38" s="707" t="s">
        <v>2731</v>
      </c>
      <c r="J38" s="709" t="s">
        <v>2761</v>
      </c>
      <c r="K38" s="709" t="s">
        <v>2807</v>
      </c>
      <c r="L38" s="709" t="s">
        <v>2808</v>
      </c>
      <c r="M38" s="709" t="s">
        <v>2809</v>
      </c>
      <c r="N38" s="709" t="s">
        <v>2842</v>
      </c>
      <c r="O38" s="709">
        <v>0</v>
      </c>
      <c r="P38" s="709"/>
      <c r="Q38" s="1489">
        <v>0</v>
      </c>
      <c r="R38" s="709" t="s">
        <v>2725</v>
      </c>
      <c r="S38" s="709" t="s">
        <v>2813</v>
      </c>
      <c r="T38" s="709"/>
      <c r="U38" s="709"/>
      <c r="V38" s="709">
        <v>0</v>
      </c>
      <c r="W38" s="709">
        <v>0</v>
      </c>
      <c r="X38" s="709" t="s">
        <v>2813</v>
      </c>
      <c r="Y38" s="704"/>
      <c r="Z38" s="704"/>
      <c r="AA38" s="704"/>
      <c r="AB38" s="704"/>
      <c r="AC38" s="703"/>
      <c r="AD38" s="703"/>
      <c r="AE38" s="703"/>
      <c r="AF38" s="702"/>
      <c r="AG38" s="701"/>
    </row>
    <row r="39" spans="3:33" s="688" customFormat="1" ht="12" customHeight="1">
      <c r="C39" s="710">
        <v>19</v>
      </c>
      <c r="D39" s="704">
        <v>1233</v>
      </c>
      <c r="E39" s="704" t="s">
        <v>2715</v>
      </c>
      <c r="F39" s="704" t="s">
        <v>2721</v>
      </c>
      <c r="G39" s="709" t="s">
        <v>2726</v>
      </c>
      <c r="H39" s="707" t="s">
        <v>2753</v>
      </c>
      <c r="I39" s="707" t="s">
        <v>2728</v>
      </c>
      <c r="J39" s="709"/>
      <c r="K39" s="709"/>
      <c r="L39" s="709"/>
      <c r="M39" s="709"/>
      <c r="N39" s="709"/>
      <c r="O39" s="709" t="s">
        <v>2843</v>
      </c>
      <c r="P39" s="709"/>
      <c r="Q39" s="1489">
        <v>2044370</v>
      </c>
      <c r="R39" s="709" t="s">
        <v>2844</v>
      </c>
      <c r="S39" s="709" t="s">
        <v>2813</v>
      </c>
      <c r="T39" s="709"/>
      <c r="U39" s="709"/>
      <c r="V39" s="709" t="s">
        <v>2859</v>
      </c>
      <c r="W39" s="709">
        <v>2161982</v>
      </c>
      <c r="X39" s="709" t="s">
        <v>2813</v>
      </c>
      <c r="Y39" s="704"/>
      <c r="Z39" s="704"/>
      <c r="AA39" s="704"/>
      <c r="AB39" s="704"/>
      <c r="AC39" s="703"/>
      <c r="AD39" s="703"/>
      <c r="AE39" s="703"/>
      <c r="AF39" s="702"/>
      <c r="AG39" s="701"/>
    </row>
    <row r="40" spans="3:33" s="688" customFormat="1" ht="12" customHeight="1">
      <c r="C40" s="710"/>
      <c r="D40" s="704"/>
      <c r="E40" s="704"/>
      <c r="F40" s="704"/>
      <c r="G40" s="709"/>
      <c r="H40" s="707"/>
      <c r="I40" s="707"/>
      <c r="J40" s="709"/>
      <c r="K40" s="709"/>
      <c r="L40" s="709"/>
      <c r="M40" s="709"/>
      <c r="N40" s="709"/>
      <c r="O40" s="709"/>
      <c r="P40" s="709"/>
      <c r="Q40" s="1489">
        <f>+Q39+Q38+Q37+Q36+Q35+Q34+Q33</f>
        <v>2387661</v>
      </c>
      <c r="R40" s="709"/>
      <c r="S40" s="709"/>
      <c r="T40" s="709"/>
      <c r="U40" s="709"/>
      <c r="V40" s="709"/>
      <c r="W40" s="709">
        <f>+W39+W38+W37+W36+W35+W34+W33</f>
        <v>3277168</v>
      </c>
      <c r="X40" s="709"/>
      <c r="Y40" s="704"/>
      <c r="Z40" s="704"/>
      <c r="AA40" s="704"/>
      <c r="AB40" s="704"/>
      <c r="AC40" s="703"/>
      <c r="AD40" s="703"/>
      <c r="AE40" s="703"/>
      <c r="AF40" s="702"/>
      <c r="AG40" s="701"/>
    </row>
    <row r="41" spans="3:33" s="688" customFormat="1" ht="12" customHeight="1">
      <c r="C41" s="710"/>
      <c r="D41" s="704"/>
      <c r="E41" s="704"/>
      <c r="F41" s="704"/>
      <c r="G41" s="709"/>
      <c r="H41" s="707"/>
      <c r="I41" s="707"/>
      <c r="J41" s="1488"/>
      <c r="K41" s="1488"/>
      <c r="L41" s="1488"/>
      <c r="M41" s="1488"/>
      <c r="N41" s="705"/>
      <c r="O41" s="704"/>
      <c r="P41" s="704"/>
      <c r="Q41" s="706"/>
      <c r="R41" s="704"/>
      <c r="S41" s="704"/>
      <c r="T41" s="704"/>
      <c r="U41" s="704"/>
      <c r="V41" s="704"/>
      <c r="W41" s="705"/>
      <c r="X41" s="704"/>
      <c r="Y41" s="704"/>
      <c r="Z41" s="704"/>
      <c r="AA41" s="704"/>
      <c r="AB41" s="704"/>
      <c r="AC41" s="703"/>
      <c r="AD41" s="703"/>
      <c r="AE41" s="703"/>
      <c r="AF41" s="702"/>
      <c r="AG41" s="701"/>
    </row>
    <row r="42" spans="3:33" s="688" customFormat="1" ht="12" customHeight="1">
      <c r="C42" s="710"/>
      <c r="D42" s="704"/>
      <c r="E42" s="704" t="s">
        <v>113</v>
      </c>
      <c r="F42" s="704"/>
      <c r="G42" s="709"/>
      <c r="H42" s="707"/>
      <c r="I42" s="707"/>
      <c r="J42" s="708"/>
      <c r="K42" s="707"/>
      <c r="L42" s="707"/>
      <c r="M42" s="707"/>
      <c r="N42" s="705"/>
      <c r="O42" s="704"/>
      <c r="P42" s="704"/>
      <c r="Q42" s="706"/>
      <c r="R42" s="704"/>
      <c r="S42" s="704"/>
      <c r="T42" s="704"/>
      <c r="U42" s="704"/>
      <c r="V42" s="704"/>
      <c r="W42" s="705"/>
      <c r="X42" s="704"/>
      <c r="Y42" s="704"/>
      <c r="Z42" s="704"/>
      <c r="AA42" s="704"/>
      <c r="AB42" s="704"/>
      <c r="AC42" s="703"/>
      <c r="AD42" s="703"/>
      <c r="AE42" s="703"/>
      <c r="AF42" s="702"/>
      <c r="AG42" s="701"/>
    </row>
    <row r="43" spans="3:33" s="688" customFormat="1" ht="9.9499999999999993" customHeight="1" thickBot="1">
      <c r="C43" s="700"/>
      <c r="D43" s="697"/>
      <c r="E43" s="697"/>
      <c r="F43" s="697"/>
      <c r="G43" s="693"/>
      <c r="H43" s="697"/>
      <c r="I43" s="699"/>
      <c r="J43" s="698"/>
      <c r="K43" s="697"/>
      <c r="L43" s="696"/>
      <c r="M43" s="693"/>
      <c r="N43" s="695"/>
      <c r="O43" s="693"/>
      <c r="P43" s="693"/>
      <c r="Q43" s="694"/>
      <c r="R43" s="693"/>
      <c r="S43" s="693"/>
      <c r="T43" s="693"/>
      <c r="U43" s="693"/>
      <c r="V43" s="693"/>
      <c r="W43" s="693"/>
      <c r="X43" s="693"/>
      <c r="Y43" s="693"/>
      <c r="Z43" s="693"/>
      <c r="AA43" s="693"/>
      <c r="AB43" s="693"/>
      <c r="AC43" s="692"/>
      <c r="AD43" s="692"/>
      <c r="AE43" s="691"/>
      <c r="AF43" s="690"/>
      <c r="AG43" s="689"/>
    </row>
    <row r="44" spans="3:33" ht="12" customHeight="1" thickTop="1" thickBot="1">
      <c r="C44" s="687"/>
      <c r="D44" s="686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5"/>
      <c r="R44" s="684"/>
      <c r="S44" s="684"/>
      <c r="T44" s="684"/>
      <c r="U44" s="684"/>
      <c r="V44" s="684"/>
      <c r="W44" s="684"/>
      <c r="X44" s="684"/>
      <c r="Y44" s="684"/>
      <c r="Z44" s="684"/>
      <c r="AA44" s="684"/>
      <c r="AB44" s="684"/>
      <c r="AC44" s="683"/>
      <c r="AD44" s="683"/>
      <c r="AE44" s="683"/>
      <c r="AF44" s="683"/>
      <c r="AG44" s="682"/>
    </row>
    <row r="45" spans="3:33" ht="9" customHeight="1" thickTop="1">
      <c r="C45" s="680"/>
      <c r="D45" s="680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1"/>
      <c r="R45" s="680"/>
      <c r="S45" s="680"/>
      <c r="T45" s="680"/>
      <c r="U45" s="680"/>
      <c r="V45" s="680"/>
      <c r="W45" s="680"/>
      <c r="X45" s="680"/>
      <c r="Y45" s="680"/>
      <c r="Z45" s="680"/>
      <c r="AA45" s="680"/>
      <c r="AB45" s="680"/>
    </row>
    <row r="46" spans="3:33" ht="15.75" customHeight="1">
      <c r="C46" s="1390" t="s">
        <v>2105</v>
      </c>
      <c r="D46" s="678"/>
      <c r="E46" s="678"/>
      <c r="F46" s="678"/>
      <c r="G46" s="680"/>
      <c r="H46" s="679"/>
      <c r="I46" s="679"/>
      <c r="J46" s="679"/>
      <c r="K46" s="678"/>
      <c r="L46" s="678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677"/>
      <c r="Z46" s="677"/>
      <c r="AA46" s="677"/>
      <c r="AB46" s="677"/>
    </row>
    <row r="47" spans="3:33" ht="15.75" customHeight="1">
      <c r="C47" s="1390"/>
      <c r="D47" s="678"/>
      <c r="E47" s="678"/>
      <c r="F47" s="678"/>
      <c r="G47" s="680"/>
      <c r="H47" s="679"/>
      <c r="I47" s="679"/>
      <c r="J47" s="679"/>
      <c r="K47" s="678"/>
      <c r="L47" s="678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677"/>
      <c r="AA47" s="677"/>
      <c r="AB47" s="677"/>
    </row>
    <row r="48" spans="3:33">
      <c r="C48" s="676"/>
      <c r="D48" s="2040"/>
      <c r="E48" s="2040"/>
      <c r="F48" s="2040"/>
      <c r="G48" s="676"/>
      <c r="H48" s="676"/>
      <c r="I48" s="676"/>
      <c r="J48" s="676"/>
      <c r="K48" s="1557"/>
      <c r="L48" s="1557"/>
      <c r="M48" s="1557"/>
      <c r="N48" s="676"/>
      <c r="O48" s="676"/>
      <c r="P48" s="676"/>
      <c r="Q48" s="675"/>
      <c r="R48" s="675"/>
      <c r="S48" s="675"/>
      <c r="T48" s="675"/>
      <c r="U48" s="675"/>
      <c r="V48" s="675"/>
      <c r="W48" s="675"/>
      <c r="X48" s="675"/>
      <c r="Y48" s="675"/>
      <c r="Z48" s="675"/>
      <c r="AA48" s="675"/>
      <c r="AB48" s="675"/>
    </row>
    <row r="49" spans="3:29" s="1509" customFormat="1" ht="15">
      <c r="C49" s="1510"/>
      <c r="D49" s="2039" t="s">
        <v>2876</v>
      </c>
      <c r="E49" s="2039"/>
      <c r="F49" s="2039"/>
      <c r="G49" s="1511"/>
      <c r="H49" s="2005"/>
      <c r="I49" s="2005"/>
      <c r="J49" s="1511"/>
      <c r="K49" s="2041" t="s">
        <v>2869</v>
      </c>
      <c r="L49" s="2041"/>
      <c r="M49" s="2041"/>
      <c r="N49" s="1515"/>
      <c r="O49" s="1515"/>
      <c r="P49" s="1515"/>
      <c r="Q49" s="1510"/>
      <c r="R49" s="1510"/>
      <c r="S49" s="1510"/>
      <c r="T49" s="1510"/>
      <c r="U49" s="1510"/>
      <c r="V49" s="1515"/>
      <c r="W49" s="1515"/>
      <c r="X49" s="2002" t="s">
        <v>2878</v>
      </c>
      <c r="Y49" s="2002"/>
      <c r="Z49" s="2002"/>
      <c r="AA49" s="2002"/>
      <c r="AB49" s="2002"/>
      <c r="AC49" s="2002"/>
    </row>
    <row r="50" spans="3:29" s="1509" customFormat="1" ht="15">
      <c r="C50" s="1511"/>
      <c r="D50" s="2043" t="s">
        <v>2875</v>
      </c>
      <c r="E50" s="2043"/>
      <c r="F50" s="2043"/>
      <c r="G50" s="1512"/>
      <c r="H50" s="1512"/>
      <c r="I50" s="1511"/>
      <c r="J50" s="1511"/>
      <c r="K50" s="2041" t="s">
        <v>2877</v>
      </c>
      <c r="L50" s="2041"/>
      <c r="M50" s="2041"/>
      <c r="N50" s="1515"/>
      <c r="O50" s="1515"/>
      <c r="P50" s="1515"/>
      <c r="Q50" s="2003"/>
      <c r="R50" s="2003"/>
      <c r="S50" s="2003"/>
      <c r="T50" s="2003"/>
      <c r="U50" s="1513"/>
      <c r="V50" s="1514"/>
      <c r="W50" s="1514"/>
      <c r="X50" s="2005" t="s">
        <v>2879</v>
      </c>
      <c r="Y50" s="2005"/>
      <c r="Z50" s="2005"/>
      <c r="AA50" s="2005"/>
      <c r="AB50" s="2005"/>
      <c r="AC50" s="2005"/>
    </row>
    <row r="51" spans="3:29" s="671" customFormat="1" ht="15" customHeight="1">
      <c r="C51" s="666"/>
      <c r="D51" s="2004" t="s">
        <v>1934</v>
      </c>
      <c r="E51" s="2004"/>
      <c r="F51" s="2004"/>
      <c r="G51" s="668"/>
      <c r="H51" s="2042"/>
      <c r="I51" s="2042"/>
      <c r="J51" s="2042"/>
      <c r="K51" s="2004" t="s">
        <v>1934</v>
      </c>
      <c r="L51" s="2004"/>
      <c r="M51" s="2004"/>
      <c r="N51" s="668"/>
      <c r="O51" s="668"/>
      <c r="P51" s="668"/>
      <c r="Q51" s="666"/>
      <c r="R51" s="668"/>
      <c r="S51" s="2004"/>
      <c r="T51" s="2004"/>
      <c r="U51" s="2004"/>
      <c r="V51" s="2004"/>
      <c r="W51" s="666"/>
      <c r="X51" s="2004" t="s">
        <v>1934</v>
      </c>
      <c r="Y51" s="2004"/>
      <c r="Z51" s="2004"/>
      <c r="AA51" s="2004"/>
      <c r="AB51" s="2004"/>
      <c r="AC51" s="2004"/>
    </row>
    <row r="52" spans="3:29" s="671" customFormat="1">
      <c r="C52" s="666"/>
      <c r="D52" s="672"/>
      <c r="E52" s="672"/>
      <c r="F52" s="672"/>
      <c r="G52" s="668"/>
      <c r="H52" s="669"/>
      <c r="I52" s="669"/>
      <c r="J52" s="669"/>
      <c r="K52" s="668"/>
      <c r="L52" s="672"/>
      <c r="M52" s="672"/>
      <c r="N52" s="672"/>
      <c r="O52" s="672"/>
      <c r="P52" s="672"/>
      <c r="Q52" s="666"/>
      <c r="R52" s="668"/>
      <c r="S52" s="672"/>
      <c r="T52" s="672"/>
      <c r="U52" s="672"/>
      <c r="V52" s="672"/>
      <c r="W52" s="666"/>
      <c r="X52" s="672"/>
      <c r="Y52" s="672"/>
      <c r="Z52" s="672"/>
      <c r="AA52" s="672"/>
    </row>
    <row r="53" spans="3:29" s="671" customFormat="1">
      <c r="C53" s="674" t="s">
        <v>1390</v>
      </c>
      <c r="D53" s="672"/>
      <c r="E53" s="672"/>
      <c r="F53" s="672"/>
      <c r="G53" s="668"/>
      <c r="H53" s="669"/>
      <c r="I53" s="669"/>
      <c r="J53" s="669"/>
      <c r="K53" s="668"/>
      <c r="L53" s="672"/>
      <c r="M53" s="672"/>
      <c r="N53" s="672"/>
      <c r="O53" s="672"/>
      <c r="P53" s="672"/>
      <c r="Q53" s="666"/>
      <c r="R53" s="668"/>
      <c r="S53" s="672"/>
      <c r="T53" s="672"/>
      <c r="U53" s="672"/>
      <c r="V53" s="672"/>
      <c r="W53" s="666"/>
      <c r="X53" s="672"/>
      <c r="Y53" s="672"/>
      <c r="Z53" s="672"/>
      <c r="AA53" s="672"/>
    </row>
    <row r="54" spans="3:29" s="671" customFormat="1">
      <c r="C54" s="674"/>
      <c r="D54" s="672"/>
      <c r="E54" s="672"/>
      <c r="F54" s="672"/>
      <c r="G54" s="668"/>
      <c r="H54" s="669"/>
      <c r="I54" s="669"/>
      <c r="J54" s="669"/>
      <c r="K54" s="668"/>
      <c r="L54" s="672"/>
      <c r="M54" s="672"/>
      <c r="N54" s="672"/>
      <c r="O54" s="672"/>
      <c r="P54" s="672"/>
      <c r="Q54" s="666"/>
      <c r="R54" s="668"/>
      <c r="S54" s="672"/>
      <c r="T54" s="672"/>
      <c r="U54" s="672"/>
      <c r="V54" s="672"/>
      <c r="W54" s="666"/>
      <c r="X54" s="672"/>
      <c r="Y54" s="672"/>
      <c r="Z54" s="672"/>
      <c r="AA54" s="672"/>
    </row>
    <row r="55" spans="3:29" s="671" customFormat="1">
      <c r="C55" s="674"/>
      <c r="D55" s="673" t="s">
        <v>1389</v>
      </c>
      <c r="E55" s="668" t="s">
        <v>1388</v>
      </c>
      <c r="F55" s="668"/>
      <c r="G55" s="668"/>
      <c r="H55" s="668"/>
      <c r="I55" s="668"/>
      <c r="J55" s="669"/>
      <c r="K55" s="668"/>
      <c r="L55" s="672"/>
      <c r="M55" s="672"/>
      <c r="N55" s="672"/>
      <c r="O55" s="672"/>
      <c r="P55" s="672"/>
      <c r="Q55" s="666"/>
      <c r="R55" s="668"/>
      <c r="S55" s="672"/>
      <c r="T55" s="672"/>
      <c r="U55" s="672"/>
      <c r="V55" s="672"/>
      <c r="W55" s="666"/>
      <c r="X55" s="672"/>
      <c r="Y55" s="672"/>
      <c r="Z55" s="672"/>
      <c r="AA55" s="672"/>
    </row>
    <row r="56" spans="3:29">
      <c r="D56" s="670"/>
      <c r="E56" s="670"/>
      <c r="F56" s="670"/>
      <c r="G56" s="670"/>
      <c r="H56" s="670"/>
      <c r="I56" s="670"/>
    </row>
    <row r="57" spans="3:29">
      <c r="D57" s="670" t="s">
        <v>1387</v>
      </c>
      <c r="E57" s="668" t="s">
        <v>1386</v>
      </c>
      <c r="F57" s="668"/>
      <c r="G57" s="668"/>
      <c r="H57" s="668"/>
      <c r="I57" s="668"/>
      <c r="J57" s="669"/>
      <c r="K57" s="668"/>
    </row>
    <row r="61" spans="3:29">
      <c r="K61" s="667"/>
    </row>
    <row r="69" spans="3:4">
      <c r="C69" s="1315"/>
    </row>
    <row r="76" spans="3:4">
      <c r="D76" s="1299"/>
    </row>
  </sheetData>
  <sheetProtection formatCells="0" formatColumns="0" formatRows="0" insertColumns="0" insertRows="0" insertHyperlinks="0" deleteColumns="0" deleteRows="0"/>
  <customSheetViews>
    <customSheetView guid="{AB7C7113-F865-4779-9FA4-3A0AD2C9E93A}" showGridLines="0">
      <selection activeCell="N9" sqref="N9"/>
      <pageMargins left="0.86614173228346458" right="0.31496062992125984" top="0.39370078740157483" bottom="0.39370078740157483" header="0" footer="0"/>
      <printOptions horizontalCentered="1"/>
      <pageSetup paperSize="5" scale="40" pageOrder="overThenDown" orientation="landscape" r:id="rId1"/>
      <headerFooter alignWithMargins="0">
        <oddFooter>&amp;CPágina &amp;P de &amp;N</oddFooter>
      </headerFooter>
    </customSheetView>
    <customSheetView guid="{05A24B3F-0046-4A93-964B-C8E884CA78A3}" showGridLines="0">
      <selection activeCell="N9" sqref="N9"/>
      <pageMargins left="0.86614173228346458" right="0.31496062992125984" top="0.39370078740157483" bottom="0.39370078740157483" header="0" footer="0"/>
      <printOptions horizontalCentered="1"/>
      <pageSetup paperSize="5" scale="40" pageOrder="overThenDown" orientation="landscape" r:id="rId2"/>
      <headerFooter alignWithMargins="0">
        <oddFooter>&amp;CPágina &amp;P de &amp;N</oddFooter>
      </headerFooter>
    </customSheetView>
  </customSheetViews>
  <mergeCells count="42">
    <mergeCell ref="D51:F51"/>
    <mergeCell ref="H51:J51"/>
    <mergeCell ref="S51:V51"/>
    <mergeCell ref="D50:F50"/>
    <mergeCell ref="K50:M50"/>
    <mergeCell ref="K51:M51"/>
    <mergeCell ref="F16:F17"/>
    <mergeCell ref="H16:H17"/>
    <mergeCell ref="I16:I17"/>
    <mergeCell ref="J16:M16"/>
    <mergeCell ref="D49:F49"/>
    <mergeCell ref="H49:I49"/>
    <mergeCell ref="D16:D17"/>
    <mergeCell ref="E16:E17"/>
    <mergeCell ref="D48:F48"/>
    <mergeCell ref="K49:M49"/>
    <mergeCell ref="T11:U11"/>
    <mergeCell ref="C13:AG13"/>
    <mergeCell ref="D15:E15"/>
    <mergeCell ref="J15:M15"/>
    <mergeCell ref="Y15:AA15"/>
    <mergeCell ref="AC15:AF15"/>
    <mergeCell ref="I10:K10"/>
    <mergeCell ref="T10:V10"/>
    <mergeCell ref="C2:AH2"/>
    <mergeCell ref="C3:AG3"/>
    <mergeCell ref="C4:AG4"/>
    <mergeCell ref="T8:U8"/>
    <mergeCell ref="T9:V9"/>
    <mergeCell ref="X49:AC49"/>
    <mergeCell ref="Q50:T50"/>
    <mergeCell ref="X51:AC51"/>
    <mergeCell ref="X50:AC50"/>
    <mergeCell ref="AG16:AG17"/>
    <mergeCell ref="S16:S17"/>
    <mergeCell ref="T16:T17"/>
    <mergeCell ref="U16:U17"/>
    <mergeCell ref="V16:V17"/>
    <mergeCell ref="AB16:AB17"/>
    <mergeCell ref="AC16:AF16"/>
    <mergeCell ref="Q16:Q17"/>
    <mergeCell ref="R16:R17"/>
  </mergeCells>
  <printOptions horizontalCentered="1"/>
  <pageMargins left="0.86614173228346458" right="0.31496062992125984" top="0.39370078740157483" bottom="0.39370078740157483" header="0" footer="0"/>
  <pageSetup paperSize="5" scale="40" pageOrder="overThenDown" orientation="landscape" r:id="rId3"/>
  <headerFooter alignWithMargins="0">
    <oddFooter>&amp;CPágina &amp;P de &amp;N</oddFooter>
  </headerFooter>
  <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50"/>
  </sheetPr>
  <dimension ref="C4:O547"/>
  <sheetViews>
    <sheetView showGridLines="0" view="pageBreakPreview" topLeftCell="A470" zoomScaleNormal="100" zoomScaleSheetLayoutView="100" workbookViewId="0">
      <selection activeCell="D65" sqref="D65:F65"/>
    </sheetView>
  </sheetViews>
  <sheetFormatPr baseColWidth="10" defaultRowHeight="11.25"/>
  <cols>
    <col min="1" max="2" width="11.42578125" style="855"/>
    <col min="3" max="3" width="8" style="855" customWidth="1"/>
    <col min="4" max="4" width="10" style="855" customWidth="1"/>
    <col min="5" max="5" width="19.7109375" style="855" customWidth="1"/>
    <col min="6" max="6" width="81.28515625" style="855" customWidth="1"/>
    <col min="7" max="7" width="11.5703125" style="855" bestFit="1" customWidth="1"/>
    <col min="8" max="8" width="11.42578125" style="855"/>
    <col min="9" max="9" width="13.85546875" style="855" bestFit="1" customWidth="1"/>
    <col min="10" max="10" width="13.28515625" style="855" customWidth="1"/>
    <col min="11" max="12" width="11.85546875" style="855" customWidth="1"/>
    <col min="13" max="13" width="15.7109375" style="855" customWidth="1"/>
    <col min="14" max="16384" width="11.42578125" style="855"/>
  </cols>
  <sheetData>
    <row r="4" spans="3:14" ht="30" customHeight="1">
      <c r="C4" s="2044" t="s">
        <v>1648</v>
      </c>
      <c r="D4" s="2044"/>
      <c r="E4" s="2044"/>
      <c r="F4" s="2044"/>
      <c r="G4" s="2044"/>
      <c r="H4" s="2044"/>
      <c r="I4" s="2044"/>
      <c r="J4" s="2044"/>
      <c r="K4" s="2044"/>
      <c r="L4" s="2044"/>
      <c r="M4" s="2044"/>
      <c r="N4" s="2044"/>
    </row>
    <row r="5" spans="3:14" ht="12.75">
      <c r="C5" s="2044" t="s">
        <v>1491</v>
      </c>
      <c r="D5" s="2044"/>
      <c r="E5" s="2044"/>
      <c r="F5" s="2044"/>
      <c r="G5" s="2044"/>
      <c r="H5" s="2044"/>
      <c r="I5" s="2044"/>
      <c r="J5" s="2044"/>
      <c r="K5" s="2044"/>
      <c r="L5" s="2044"/>
      <c r="M5" s="2044"/>
      <c r="N5" s="2044"/>
    </row>
    <row r="6" spans="3:14" ht="12.75">
      <c r="C6" s="2045" t="s">
        <v>1373</v>
      </c>
      <c r="D6" s="2045"/>
      <c r="E6" s="2045"/>
      <c r="F6" s="2045"/>
      <c r="G6" s="2045"/>
      <c r="H6" s="2045"/>
      <c r="I6" s="2045"/>
      <c r="J6" s="2045"/>
      <c r="K6" s="2045"/>
      <c r="L6" s="2045"/>
      <c r="M6" s="2045"/>
      <c r="N6" s="2045"/>
    </row>
    <row r="7" spans="3:14" ht="12.75"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3:14" ht="12.75">
      <c r="C8" s="878"/>
      <c r="D8" s="878"/>
      <c r="E8" s="878"/>
      <c r="F8" s="878"/>
      <c r="G8" s="878"/>
      <c r="H8" s="878"/>
      <c r="I8" s="878"/>
      <c r="J8" s="878"/>
      <c r="K8" s="878"/>
      <c r="L8" s="878"/>
      <c r="M8" s="878"/>
      <c r="N8" s="878"/>
    </row>
    <row r="9" spans="3:14" ht="12.75">
      <c r="C9" s="878"/>
      <c r="D9" s="878"/>
      <c r="E9" s="878"/>
      <c r="F9" s="878"/>
      <c r="G9" s="878"/>
      <c r="H9" s="878"/>
      <c r="I9" s="878"/>
      <c r="J9" s="878"/>
      <c r="K9" s="878"/>
      <c r="L9" s="878"/>
      <c r="M9" s="878"/>
      <c r="N9" s="878"/>
    </row>
    <row r="11" spans="3:14">
      <c r="D11" s="2046"/>
      <c r="E11" s="858"/>
      <c r="F11" s="858"/>
      <c r="G11" s="858"/>
      <c r="H11" s="858"/>
      <c r="I11" s="858"/>
      <c r="J11" s="858"/>
      <c r="K11" s="858"/>
      <c r="L11" s="858"/>
      <c r="M11" s="858"/>
    </row>
    <row r="12" spans="3:14">
      <c r="D12" s="2047"/>
      <c r="E12" s="858"/>
      <c r="F12" s="2048" t="s">
        <v>1490</v>
      </c>
      <c r="G12" s="2048"/>
      <c r="H12" s="1504" t="s">
        <v>2868</v>
      </c>
      <c r="I12" s="1504"/>
      <c r="J12" s="1504"/>
      <c r="K12" s="1504"/>
      <c r="L12" s="1504"/>
      <c r="M12" s="1505"/>
    </row>
    <row r="13" spans="3:14">
      <c r="D13" s="2047"/>
      <c r="E13" s="858"/>
      <c r="F13" s="858"/>
      <c r="G13" s="858"/>
      <c r="H13" s="858"/>
      <c r="I13" s="858"/>
      <c r="J13" s="858"/>
      <c r="K13" s="858"/>
      <c r="L13" s="858"/>
      <c r="M13" s="858"/>
    </row>
    <row r="14" spans="3:14">
      <c r="D14" s="869">
        <v>1</v>
      </c>
      <c r="E14" s="858"/>
      <c r="F14" s="858"/>
      <c r="G14" s="858"/>
      <c r="H14" s="858"/>
      <c r="I14" s="858"/>
      <c r="J14" s="858"/>
      <c r="K14" s="858"/>
      <c r="L14" s="858"/>
      <c r="M14" s="858"/>
    </row>
    <row r="15" spans="3:14">
      <c r="D15" s="858"/>
      <c r="E15" s="877" t="s">
        <v>1489</v>
      </c>
      <c r="F15" s="876">
        <v>1241</v>
      </c>
      <c r="G15" s="858"/>
      <c r="H15" s="858"/>
      <c r="J15" s="858" t="s">
        <v>2897</v>
      </c>
      <c r="M15" s="875">
        <v>4</v>
      </c>
    </row>
    <row r="16" spans="3:14" ht="12" thickBot="1">
      <c r="D16" s="858"/>
      <c r="E16" s="858"/>
      <c r="F16" s="858"/>
      <c r="G16" s="858"/>
      <c r="H16" s="858"/>
      <c r="I16" s="858"/>
      <c r="J16" s="858"/>
      <c r="K16" s="858"/>
      <c r="L16" s="858"/>
      <c r="M16" s="858"/>
    </row>
    <row r="17" spans="4:13" ht="18" customHeight="1" thickBot="1">
      <c r="D17" s="2049" t="s">
        <v>1488</v>
      </c>
      <c r="E17" s="2050"/>
      <c r="F17" s="2050"/>
      <c r="G17" s="2050"/>
      <c r="H17" s="2050"/>
      <c r="I17" s="2050"/>
      <c r="J17" s="2050"/>
      <c r="K17" s="2050"/>
      <c r="L17" s="2050"/>
      <c r="M17" s="2051"/>
    </row>
    <row r="18" spans="4:13" ht="12" thickBot="1">
      <c r="D18" s="874"/>
      <c r="E18" s="874"/>
      <c r="F18" s="874"/>
      <c r="G18" s="874"/>
      <c r="H18" s="874"/>
      <c r="I18" s="874"/>
      <c r="J18" s="874"/>
      <c r="K18" s="874"/>
      <c r="L18" s="874"/>
      <c r="M18" s="874"/>
    </row>
    <row r="19" spans="4:13" ht="27.75" customHeight="1" thickBot="1">
      <c r="D19" s="2052" t="s">
        <v>1487</v>
      </c>
      <c r="E19" s="2053"/>
      <c r="F19" s="2053"/>
      <c r="G19" s="2054"/>
      <c r="H19" s="2055" t="s">
        <v>1486</v>
      </c>
      <c r="I19" s="2053"/>
      <c r="J19" s="2054"/>
      <c r="K19" s="2056" t="s">
        <v>1485</v>
      </c>
      <c r="L19" s="2056"/>
      <c r="M19" s="2058" t="s">
        <v>1484</v>
      </c>
    </row>
    <row r="20" spans="4:13" ht="27.75" customHeight="1" thickBot="1">
      <c r="D20" s="2061" t="s">
        <v>1483</v>
      </c>
      <c r="E20" s="2063" t="s">
        <v>1458</v>
      </c>
      <c r="F20" s="2063" t="s">
        <v>1482</v>
      </c>
      <c r="G20" s="2065" t="s">
        <v>1481</v>
      </c>
      <c r="H20" s="2067" t="s">
        <v>1480</v>
      </c>
      <c r="I20" s="2068"/>
      <c r="J20" s="2069"/>
      <c r="K20" s="2057"/>
      <c r="L20" s="2057"/>
      <c r="M20" s="2059"/>
    </row>
    <row r="21" spans="4:13" ht="27.75" customHeight="1">
      <c r="D21" s="2062"/>
      <c r="E21" s="2064"/>
      <c r="F21" s="2064"/>
      <c r="G21" s="2066"/>
      <c r="H21" s="873" t="s">
        <v>1396</v>
      </c>
      <c r="I21" s="873" t="s">
        <v>1395</v>
      </c>
      <c r="J21" s="873" t="s">
        <v>1447</v>
      </c>
      <c r="K21" s="873" t="s">
        <v>1479</v>
      </c>
      <c r="L21" s="872" t="s">
        <v>1478</v>
      </c>
      <c r="M21" s="2060"/>
    </row>
    <row r="22" spans="4:13" ht="18" customHeight="1">
      <c r="D22" s="871">
        <v>5</v>
      </c>
      <c r="E22" s="870">
        <v>6</v>
      </c>
      <c r="F22" s="870">
        <v>7</v>
      </c>
      <c r="G22" s="870">
        <v>8</v>
      </c>
      <c r="H22" s="869">
        <v>9</v>
      </c>
      <c r="I22" s="869">
        <v>10</v>
      </c>
      <c r="J22" s="869">
        <v>11</v>
      </c>
      <c r="K22" s="869">
        <v>12</v>
      </c>
      <c r="L22" s="869">
        <v>13</v>
      </c>
      <c r="M22" s="868">
        <v>14</v>
      </c>
    </row>
    <row r="23" spans="4:13" ht="12.75">
      <c r="D23" s="1499">
        <v>1241</v>
      </c>
      <c r="E23" s="1494" t="s">
        <v>2297</v>
      </c>
      <c r="F23" s="1494" t="s">
        <v>2299</v>
      </c>
      <c r="G23" s="1506">
        <v>4949.72</v>
      </c>
      <c r="H23" s="1500" t="s">
        <v>2860</v>
      </c>
      <c r="I23" s="1502" t="s">
        <v>2661</v>
      </c>
      <c r="J23" s="1491">
        <v>4949.72</v>
      </c>
      <c r="K23" s="866"/>
      <c r="L23" s="866"/>
      <c r="M23" s="865"/>
    </row>
    <row r="24" spans="4:13" ht="12.75">
      <c r="D24" s="1499">
        <v>1241</v>
      </c>
      <c r="E24" s="1494" t="s">
        <v>2300</v>
      </c>
      <c r="F24" s="1494" t="s">
        <v>2301</v>
      </c>
      <c r="G24" s="1506">
        <v>4732.8</v>
      </c>
      <c r="H24" s="1500" t="s">
        <v>2860</v>
      </c>
      <c r="I24" s="1502" t="s">
        <v>2661</v>
      </c>
      <c r="J24" s="1491">
        <v>4732.8</v>
      </c>
      <c r="K24" s="866"/>
      <c r="L24" s="866"/>
      <c r="M24" s="865"/>
    </row>
    <row r="25" spans="4:13" ht="12.75">
      <c r="D25" s="1499">
        <v>1241</v>
      </c>
      <c r="E25" s="1494" t="s">
        <v>2302</v>
      </c>
      <c r="F25" s="1494" t="s">
        <v>2303</v>
      </c>
      <c r="G25" s="1506">
        <v>6112.04</v>
      </c>
      <c r="H25" s="1500" t="s">
        <v>2860</v>
      </c>
      <c r="I25" s="1502" t="s">
        <v>2661</v>
      </c>
      <c r="J25" s="1491">
        <v>6112.04</v>
      </c>
      <c r="K25" s="866"/>
      <c r="L25" s="866"/>
      <c r="M25" s="865"/>
    </row>
    <row r="26" spans="4:13" ht="12.75">
      <c r="D26" s="1499">
        <v>1241</v>
      </c>
      <c r="E26" s="1494" t="s">
        <v>2304</v>
      </c>
      <c r="F26" s="1494" t="s">
        <v>2305</v>
      </c>
      <c r="G26" s="1506">
        <v>5880.04</v>
      </c>
      <c r="H26" s="1500" t="s">
        <v>2860</v>
      </c>
      <c r="I26" s="1502" t="s">
        <v>2661</v>
      </c>
      <c r="J26" s="1491">
        <v>5880.04</v>
      </c>
      <c r="K26" s="866"/>
      <c r="L26" s="866"/>
      <c r="M26" s="865"/>
    </row>
    <row r="27" spans="4:13" ht="12.75">
      <c r="D27" s="1499">
        <v>1241</v>
      </c>
      <c r="E27" s="1495" t="s">
        <v>2306</v>
      </c>
      <c r="F27" s="1495" t="s">
        <v>2307</v>
      </c>
      <c r="G27" s="1507">
        <v>3172.6</v>
      </c>
      <c r="H27" s="1501" t="s">
        <v>2860</v>
      </c>
      <c r="I27" s="1503" t="s">
        <v>2661</v>
      </c>
      <c r="J27" s="1491">
        <v>3172.6</v>
      </c>
      <c r="K27" s="1490"/>
      <c r="L27" s="1490"/>
      <c r="M27" s="865"/>
    </row>
    <row r="28" spans="4:13" ht="12.75">
      <c r="D28" s="1499">
        <v>1241</v>
      </c>
      <c r="E28" s="1495" t="s">
        <v>2308</v>
      </c>
      <c r="F28" s="1495" t="s">
        <v>2309</v>
      </c>
      <c r="G28" s="1507">
        <v>8996.9599999999991</v>
      </c>
      <c r="H28" s="1501" t="s">
        <v>2861</v>
      </c>
      <c r="I28" s="1503" t="s">
        <v>2661</v>
      </c>
      <c r="J28" s="1491">
        <v>8996.9599999999991</v>
      </c>
      <c r="K28" s="1490"/>
      <c r="L28" s="1490"/>
      <c r="M28" s="865"/>
    </row>
    <row r="29" spans="4:13" ht="12.75">
      <c r="D29" s="1499">
        <v>1241</v>
      </c>
      <c r="E29" s="1495" t="s">
        <v>2311</v>
      </c>
      <c r="F29" s="1495" t="s">
        <v>2312</v>
      </c>
      <c r="G29" s="1507">
        <v>5500</v>
      </c>
      <c r="H29" s="1501" t="s">
        <v>2862</v>
      </c>
      <c r="I29" s="1503">
        <v>41381</v>
      </c>
      <c r="J29" s="1491">
        <v>5500</v>
      </c>
      <c r="K29" s="1490"/>
      <c r="L29" s="1490"/>
      <c r="M29" s="865"/>
    </row>
    <row r="30" spans="4:13" ht="12.75">
      <c r="D30" s="1499">
        <v>1241</v>
      </c>
      <c r="E30" s="1495" t="s">
        <v>2313</v>
      </c>
      <c r="F30" s="1495" t="s">
        <v>2314</v>
      </c>
      <c r="G30" s="1507">
        <v>18443.990000000002</v>
      </c>
      <c r="H30" s="1501" t="s">
        <v>2863</v>
      </c>
      <c r="I30" s="1503">
        <v>42578</v>
      </c>
      <c r="J30" s="1496">
        <v>18443.990000000002</v>
      </c>
      <c r="K30" s="1490"/>
      <c r="L30" s="1490"/>
      <c r="M30" s="865"/>
    </row>
    <row r="31" spans="4:13" ht="12.75">
      <c r="D31" s="1499">
        <v>1241</v>
      </c>
      <c r="E31" s="1495" t="s">
        <v>2315</v>
      </c>
      <c r="F31" s="1495" t="s">
        <v>2317</v>
      </c>
      <c r="G31" s="1507">
        <v>4391.76</v>
      </c>
      <c r="H31" s="1501" t="s">
        <v>2864</v>
      </c>
      <c r="I31" s="1503" t="s">
        <v>2664</v>
      </c>
      <c r="J31" s="1491">
        <v>4391.76</v>
      </c>
      <c r="K31" s="1490"/>
      <c r="L31" s="1490"/>
      <c r="M31" s="865"/>
    </row>
    <row r="32" spans="4:13" ht="12.75">
      <c r="D32" s="1499">
        <v>1241</v>
      </c>
      <c r="E32" s="1495" t="s">
        <v>2318</v>
      </c>
      <c r="F32" s="1495" t="s">
        <v>2319</v>
      </c>
      <c r="G32" s="1507">
        <v>6281.4</v>
      </c>
      <c r="H32" s="1501" t="s">
        <v>2864</v>
      </c>
      <c r="I32" s="1503" t="s">
        <v>2664</v>
      </c>
      <c r="J32" s="1491">
        <v>6281.4</v>
      </c>
      <c r="K32" s="1490"/>
      <c r="L32" s="1490"/>
      <c r="M32" s="865"/>
    </row>
    <row r="33" spans="4:13" ht="12.75">
      <c r="D33" s="1499">
        <v>1241</v>
      </c>
      <c r="E33" s="1495" t="s">
        <v>2320</v>
      </c>
      <c r="F33" s="1495" t="s">
        <v>2317</v>
      </c>
      <c r="G33" s="1507">
        <v>4391.76</v>
      </c>
      <c r="H33" s="1501" t="s">
        <v>2864</v>
      </c>
      <c r="I33" s="1503" t="s">
        <v>2664</v>
      </c>
      <c r="J33" s="1492">
        <v>4391.76</v>
      </c>
      <c r="K33" s="1490"/>
      <c r="L33" s="1490"/>
      <c r="M33" s="865"/>
    </row>
    <row r="34" spans="4:13" ht="12.75">
      <c r="D34" s="1499">
        <v>1241</v>
      </c>
      <c r="E34" s="1495" t="s">
        <v>2322</v>
      </c>
      <c r="F34" s="1495" t="s">
        <v>2319</v>
      </c>
      <c r="G34" s="1507">
        <v>6281.4</v>
      </c>
      <c r="H34" s="1501" t="s">
        <v>2864</v>
      </c>
      <c r="I34" s="1503" t="s">
        <v>2664</v>
      </c>
      <c r="J34" s="1491">
        <v>6281.4</v>
      </c>
      <c r="K34" s="1490"/>
      <c r="L34" s="1490"/>
      <c r="M34" s="865"/>
    </row>
    <row r="35" spans="4:13" ht="12.75">
      <c r="D35" s="1499">
        <v>1241</v>
      </c>
      <c r="E35" s="1495" t="s">
        <v>2323</v>
      </c>
      <c r="F35" s="1495" t="s">
        <v>2317</v>
      </c>
      <c r="G35" s="1507">
        <v>4391.76</v>
      </c>
      <c r="H35" s="1501" t="s">
        <v>2864</v>
      </c>
      <c r="I35" s="1503" t="s">
        <v>2664</v>
      </c>
      <c r="J35" s="1492">
        <v>4391.76</v>
      </c>
      <c r="K35" s="1490"/>
      <c r="L35" s="1490"/>
      <c r="M35" s="865"/>
    </row>
    <row r="36" spans="4:13" ht="12.75">
      <c r="D36" s="1499">
        <v>1241</v>
      </c>
      <c r="E36" s="1495" t="s">
        <v>2324</v>
      </c>
      <c r="F36" s="1495" t="s">
        <v>2319</v>
      </c>
      <c r="G36" s="1507">
        <v>6281.4</v>
      </c>
      <c r="H36" s="1501" t="s">
        <v>2864</v>
      </c>
      <c r="I36" s="1503" t="s">
        <v>2664</v>
      </c>
      <c r="J36" s="1491">
        <v>6281.4</v>
      </c>
      <c r="K36" s="1490"/>
      <c r="L36" s="1490"/>
      <c r="M36" s="865"/>
    </row>
    <row r="37" spans="4:13" ht="12.75">
      <c r="D37" s="1499">
        <v>1241</v>
      </c>
      <c r="E37" s="1495" t="s">
        <v>2325</v>
      </c>
      <c r="F37" s="1495" t="s">
        <v>2327</v>
      </c>
      <c r="G37" s="1507">
        <v>4611</v>
      </c>
      <c r="H37" s="1501" t="s">
        <v>2865</v>
      </c>
      <c r="I37" s="1503" t="s">
        <v>2661</v>
      </c>
      <c r="J37" s="1493">
        <v>4611</v>
      </c>
      <c r="K37" s="1490"/>
      <c r="L37" s="1490"/>
      <c r="M37" s="865"/>
    </row>
    <row r="38" spans="4:13" ht="12.75">
      <c r="D38" s="1499">
        <v>1241</v>
      </c>
      <c r="E38" s="1495" t="s">
        <v>2328</v>
      </c>
      <c r="F38" s="1495" t="s">
        <v>2329</v>
      </c>
      <c r="G38" s="1507">
        <v>6281.4</v>
      </c>
      <c r="H38" s="1501" t="s">
        <v>2865</v>
      </c>
      <c r="I38" s="1503" t="s">
        <v>2661</v>
      </c>
      <c r="J38" s="1493">
        <v>6281.4</v>
      </c>
      <c r="K38" s="1490"/>
      <c r="L38" s="1490"/>
      <c r="M38" s="865"/>
    </row>
    <row r="39" spans="4:13" ht="12.75">
      <c r="D39" s="1499">
        <v>1241</v>
      </c>
      <c r="E39" s="1495" t="s">
        <v>2330</v>
      </c>
      <c r="F39" s="1495" t="s">
        <v>2331</v>
      </c>
      <c r="G39" s="1507">
        <v>3094.9</v>
      </c>
      <c r="H39" s="1501" t="s">
        <v>2865</v>
      </c>
      <c r="I39" s="1503" t="s">
        <v>2661</v>
      </c>
      <c r="J39" s="1493">
        <v>3094.9</v>
      </c>
      <c r="K39" s="1490"/>
      <c r="L39" s="1490"/>
      <c r="M39" s="865"/>
    </row>
    <row r="40" spans="4:13" ht="12.75">
      <c r="D40" s="1499">
        <v>1241</v>
      </c>
      <c r="E40" s="1495" t="s">
        <v>2332</v>
      </c>
      <c r="F40" s="1495" t="s">
        <v>2312</v>
      </c>
      <c r="G40" s="1507">
        <v>9875.01</v>
      </c>
      <c r="H40" s="1501" t="s">
        <v>2865</v>
      </c>
      <c r="I40" s="1503">
        <v>40242</v>
      </c>
      <c r="J40" s="1493">
        <v>9875.01</v>
      </c>
      <c r="K40" s="1490"/>
      <c r="L40" s="1490"/>
      <c r="M40" s="865"/>
    </row>
    <row r="41" spans="4:13" ht="12.75">
      <c r="D41" s="1499">
        <v>1241</v>
      </c>
      <c r="E41" s="1495" t="s">
        <v>2334</v>
      </c>
      <c r="F41" s="1495" t="s">
        <v>2317</v>
      </c>
      <c r="G41" s="1507">
        <v>4391.76</v>
      </c>
      <c r="H41" s="1501" t="s">
        <v>2864</v>
      </c>
      <c r="I41" s="1503" t="s">
        <v>2664</v>
      </c>
      <c r="J41" s="1493">
        <v>4391.76</v>
      </c>
      <c r="K41" s="1490"/>
      <c r="L41" s="1490"/>
      <c r="M41" s="865"/>
    </row>
    <row r="42" spans="4:13" ht="12.75">
      <c r="D42" s="1499">
        <v>1241</v>
      </c>
      <c r="E42" s="1495" t="s">
        <v>2335</v>
      </c>
      <c r="F42" s="1495" t="s">
        <v>2319</v>
      </c>
      <c r="G42" s="1507">
        <v>6281.4</v>
      </c>
      <c r="H42" s="1501" t="s">
        <v>2864</v>
      </c>
      <c r="I42" s="1503" t="s">
        <v>2664</v>
      </c>
      <c r="J42" s="1491">
        <v>6281.4</v>
      </c>
      <c r="K42" s="1490"/>
      <c r="L42" s="1490"/>
      <c r="M42" s="865"/>
    </row>
    <row r="43" spans="4:13" ht="12.75">
      <c r="D43" s="1499">
        <v>1241</v>
      </c>
      <c r="E43" s="1495" t="s">
        <v>2336</v>
      </c>
      <c r="F43" s="1495" t="s">
        <v>2337</v>
      </c>
      <c r="G43" s="1507">
        <v>12934</v>
      </c>
      <c r="H43" s="1501" t="s">
        <v>2866</v>
      </c>
      <c r="I43" s="1503">
        <v>41017</v>
      </c>
      <c r="J43" s="1493">
        <v>12934</v>
      </c>
      <c r="K43" s="1490"/>
      <c r="L43" s="1490"/>
      <c r="M43" s="865"/>
    </row>
    <row r="44" spans="4:13" ht="12.75">
      <c r="D44" s="1499">
        <v>1241</v>
      </c>
      <c r="E44" s="1495" t="s">
        <v>2338</v>
      </c>
      <c r="F44" s="1495" t="s">
        <v>2339</v>
      </c>
      <c r="G44" s="1507">
        <v>3000</v>
      </c>
      <c r="H44" s="1501" t="s">
        <v>2862</v>
      </c>
      <c r="I44" s="1503">
        <v>41381</v>
      </c>
      <c r="J44" s="1493">
        <v>3000</v>
      </c>
      <c r="K44" s="1490"/>
      <c r="L44" s="1490"/>
      <c r="M44" s="865"/>
    </row>
    <row r="45" spans="4:13" ht="12.75">
      <c r="D45" s="1499">
        <v>1241</v>
      </c>
      <c r="E45" s="1495" t="s">
        <v>2340</v>
      </c>
      <c r="F45" s="1495" t="s">
        <v>2341</v>
      </c>
      <c r="G45" s="1507">
        <v>3496.4</v>
      </c>
      <c r="H45" s="1501"/>
      <c r="I45" s="1503"/>
      <c r="J45" s="1493">
        <v>3496.4</v>
      </c>
      <c r="K45" s="1490"/>
      <c r="L45" s="1490"/>
      <c r="M45" s="865"/>
    </row>
    <row r="46" spans="4:13" ht="12.75">
      <c r="D46" s="1499">
        <v>1241</v>
      </c>
      <c r="E46" s="1495" t="s">
        <v>2342</v>
      </c>
      <c r="F46" s="1495" t="s">
        <v>2339</v>
      </c>
      <c r="G46" s="1507">
        <v>13920</v>
      </c>
      <c r="H46" s="1501" t="s">
        <v>2863</v>
      </c>
      <c r="I46" s="1503">
        <v>42508</v>
      </c>
      <c r="J46" s="1496">
        <v>13920</v>
      </c>
      <c r="K46" s="1490"/>
      <c r="L46" s="1490"/>
      <c r="M46" s="865"/>
    </row>
    <row r="47" spans="4:13" ht="12.75">
      <c r="D47" s="1499">
        <v>1241</v>
      </c>
      <c r="E47" s="1495" t="s">
        <v>2343</v>
      </c>
      <c r="F47" s="1495" t="s">
        <v>2345</v>
      </c>
      <c r="G47" s="1507">
        <v>3996.4</v>
      </c>
      <c r="H47" s="1501"/>
      <c r="I47" s="1503"/>
      <c r="J47" s="1493">
        <v>3996.4</v>
      </c>
      <c r="K47" s="1490"/>
      <c r="L47" s="1490"/>
      <c r="M47" s="865"/>
    </row>
    <row r="48" spans="4:13" ht="12.75">
      <c r="D48" s="1499">
        <v>1241</v>
      </c>
      <c r="E48" s="1495" t="s">
        <v>2346</v>
      </c>
      <c r="F48" s="1495" t="s">
        <v>2345</v>
      </c>
      <c r="G48" s="1507">
        <v>3996.4</v>
      </c>
      <c r="H48" s="1501"/>
      <c r="I48" s="1503"/>
      <c r="J48" s="1493">
        <v>3996.4</v>
      </c>
      <c r="K48" s="1490"/>
      <c r="L48" s="1490"/>
      <c r="M48" s="865"/>
    </row>
    <row r="49" spans="4:13" ht="12.75">
      <c r="D49" s="1499">
        <v>1241</v>
      </c>
      <c r="E49" s="1495" t="s">
        <v>2348</v>
      </c>
      <c r="F49" s="1495" t="s">
        <v>2312</v>
      </c>
      <c r="G49" s="1507">
        <v>6500</v>
      </c>
      <c r="H49" s="1501" t="s">
        <v>2867</v>
      </c>
      <c r="I49" s="1503" t="s">
        <v>2534</v>
      </c>
      <c r="J49" s="1493">
        <v>6500</v>
      </c>
      <c r="K49" s="1490"/>
      <c r="L49" s="1490"/>
      <c r="M49" s="865"/>
    </row>
    <row r="50" spans="4:13" ht="12.75">
      <c r="D50" s="1499">
        <v>1241</v>
      </c>
      <c r="E50" s="1495" t="s">
        <v>2349</v>
      </c>
      <c r="F50" s="1495" t="s">
        <v>2350</v>
      </c>
      <c r="G50" s="1507">
        <v>3996.4</v>
      </c>
      <c r="H50" s="1501"/>
      <c r="I50" s="1503"/>
      <c r="J50" s="1493">
        <v>3996.4</v>
      </c>
      <c r="K50" s="1490"/>
      <c r="L50" s="1490"/>
      <c r="M50" s="865"/>
    </row>
    <row r="51" spans="4:13" ht="12.75">
      <c r="D51" s="1499">
        <v>1241</v>
      </c>
      <c r="E51" s="1495" t="s">
        <v>2351</v>
      </c>
      <c r="F51" s="1495" t="s">
        <v>2350</v>
      </c>
      <c r="G51" s="1507">
        <v>3996.4</v>
      </c>
      <c r="H51" s="1501"/>
      <c r="I51" s="1503"/>
      <c r="J51" s="1493">
        <v>3996.4</v>
      </c>
      <c r="K51" s="1490"/>
      <c r="L51" s="1490"/>
      <c r="M51" s="865"/>
    </row>
    <row r="52" spans="4:13" ht="12.75">
      <c r="D52" s="1499">
        <v>1241</v>
      </c>
      <c r="E52" s="1495" t="s">
        <v>2352</v>
      </c>
      <c r="F52" s="1495" t="s">
        <v>2341</v>
      </c>
      <c r="G52" s="1507">
        <v>3996.4</v>
      </c>
      <c r="H52" s="1501"/>
      <c r="I52" s="1503"/>
      <c r="J52" s="1493">
        <v>3996.4</v>
      </c>
      <c r="K52" s="1490"/>
      <c r="L52" s="1490"/>
      <c r="M52" s="865"/>
    </row>
    <row r="53" spans="4:13">
      <c r="D53" s="1497"/>
      <c r="E53" s="1498"/>
      <c r="F53" s="1498"/>
      <c r="G53" s="1498"/>
      <c r="H53" s="1498"/>
      <c r="I53" s="1498"/>
      <c r="J53" s="1498"/>
      <c r="K53" s="1490"/>
      <c r="L53" s="1490"/>
      <c r="M53" s="865"/>
    </row>
    <row r="54" spans="4:13">
      <c r="D54" s="867"/>
      <c r="E54" s="866"/>
      <c r="F54" s="866"/>
      <c r="G54" s="866"/>
      <c r="H54" s="866"/>
      <c r="I54" s="866"/>
      <c r="J54" s="866"/>
      <c r="K54" s="866"/>
      <c r="L54" s="866"/>
      <c r="M54" s="865"/>
    </row>
    <row r="55" spans="4:13">
      <c r="D55" s="867"/>
      <c r="E55" s="866"/>
      <c r="F55" s="866"/>
      <c r="G55" s="866"/>
      <c r="H55" s="866"/>
      <c r="I55" s="866"/>
      <c r="J55" s="866"/>
      <c r="K55" s="866"/>
      <c r="L55" s="866"/>
      <c r="M55" s="865"/>
    </row>
    <row r="56" spans="4:13">
      <c r="D56" s="867"/>
      <c r="E56" s="866"/>
      <c r="F56" s="866"/>
      <c r="G56" s="866"/>
      <c r="H56" s="866"/>
      <c r="I56" s="866"/>
      <c r="J56" s="866"/>
      <c r="K56" s="866"/>
      <c r="L56" s="866"/>
      <c r="M56" s="865"/>
    </row>
    <row r="57" spans="4:13" ht="12" thickBot="1">
      <c r="D57" s="864"/>
      <c r="E57" s="862"/>
      <c r="F57" s="1541" t="s">
        <v>1477</v>
      </c>
      <c r="G57" s="1543">
        <v>16</v>
      </c>
      <c r="H57" s="1544"/>
      <c r="I57" s="1544"/>
      <c r="J57" s="1543">
        <v>16</v>
      </c>
      <c r="K57" s="1543">
        <v>16</v>
      </c>
      <c r="L57" s="1543">
        <v>16</v>
      </c>
      <c r="M57" s="860"/>
    </row>
    <row r="58" spans="4:13">
      <c r="D58" s="1390" t="s">
        <v>2105</v>
      </c>
      <c r="E58" s="858"/>
      <c r="F58" s="858"/>
      <c r="G58" s="859"/>
      <c r="H58" s="858"/>
      <c r="I58" s="858"/>
      <c r="J58" s="859"/>
      <c r="K58" s="859"/>
      <c r="L58" s="859"/>
      <c r="M58" s="858"/>
    </row>
    <row r="59" spans="4:13">
      <c r="D59" s="858"/>
      <c r="E59" s="858"/>
      <c r="F59" s="858"/>
      <c r="G59" s="858"/>
      <c r="H59" s="858"/>
      <c r="I59" s="858"/>
      <c r="J59" s="858"/>
      <c r="K59" s="858"/>
      <c r="L59" s="858"/>
      <c r="M59" s="859"/>
    </row>
    <row r="60" spans="4:13">
      <c r="D60" s="858"/>
      <c r="G60" s="858"/>
      <c r="H60" s="858"/>
      <c r="K60" s="858"/>
      <c r="L60" s="858"/>
      <c r="M60" s="858"/>
    </row>
    <row r="61" spans="4:13">
      <c r="D61" s="858"/>
      <c r="E61" s="858"/>
      <c r="F61" s="858"/>
      <c r="G61" s="858"/>
      <c r="H61" s="858"/>
      <c r="I61" s="858"/>
      <c r="J61" s="858"/>
      <c r="K61" s="858"/>
      <c r="L61" s="858"/>
      <c r="M61" s="858"/>
    </row>
    <row r="62" spans="4:13">
      <c r="D62" s="858"/>
      <c r="E62" s="858"/>
      <c r="F62" s="858"/>
      <c r="G62" s="858"/>
      <c r="H62" s="858"/>
      <c r="I62" s="858"/>
      <c r="J62" s="858"/>
      <c r="K62" s="858"/>
      <c r="L62" s="858"/>
      <c r="M62" s="858"/>
    </row>
    <row r="63" spans="4:13" ht="15" customHeight="1">
      <c r="D63" s="2070">
        <v>16</v>
      </c>
      <c r="E63" s="2070"/>
      <c r="F63" s="2070"/>
      <c r="G63" s="858"/>
      <c r="H63" s="858"/>
      <c r="I63" s="2070"/>
      <c r="J63" s="2070"/>
      <c r="K63" s="2071">
        <v>16</v>
      </c>
      <c r="L63" s="2071"/>
      <c r="M63" s="2071"/>
    </row>
    <row r="64" spans="4:13" ht="18" customHeight="1">
      <c r="D64" s="2070" t="s">
        <v>2869</v>
      </c>
      <c r="E64" s="2070"/>
      <c r="F64" s="2070"/>
      <c r="G64" s="858"/>
      <c r="H64" s="858"/>
      <c r="I64" s="2072"/>
      <c r="J64" s="2072"/>
      <c r="K64" s="2072" t="s">
        <v>2876</v>
      </c>
      <c r="L64" s="2072"/>
      <c r="M64" s="2072"/>
    </row>
    <row r="65" spans="3:13" ht="13.5" customHeight="1">
      <c r="D65" s="2072" t="s">
        <v>2870</v>
      </c>
      <c r="E65" s="2072"/>
      <c r="F65" s="2072"/>
      <c r="G65" s="858"/>
      <c r="H65" s="858"/>
      <c r="I65" s="856"/>
      <c r="J65" s="856"/>
      <c r="K65" s="856"/>
      <c r="L65" s="856" t="s">
        <v>2875</v>
      </c>
      <c r="M65" s="856"/>
    </row>
    <row r="66" spans="3:13" ht="22.5" customHeight="1">
      <c r="C66" s="791" t="s">
        <v>1445</v>
      </c>
      <c r="D66" s="666"/>
      <c r="E66" s="787"/>
      <c r="F66" s="666"/>
      <c r="G66" s="666"/>
      <c r="H66" s="666"/>
      <c r="I66" s="666"/>
      <c r="J66" s="856"/>
      <c r="K66" s="856"/>
      <c r="L66" s="856"/>
      <c r="M66" s="856"/>
    </row>
    <row r="67" spans="3:13" ht="22.5" customHeight="1">
      <c r="C67" s="674" t="s">
        <v>1389</v>
      </c>
      <c r="D67" s="789" t="s">
        <v>1476</v>
      </c>
      <c r="E67" s="790"/>
      <c r="F67" s="789"/>
      <c r="G67" s="666"/>
      <c r="H67" s="666"/>
      <c r="I67" s="666"/>
      <c r="J67" s="856"/>
      <c r="K67" s="856"/>
      <c r="L67" s="856"/>
      <c r="M67" s="856"/>
    </row>
    <row r="68" spans="3:13" ht="22.5" customHeight="1">
      <c r="C68" s="674" t="s">
        <v>1387</v>
      </c>
      <c r="D68" s="789" t="s">
        <v>1475</v>
      </c>
      <c r="E68" s="790"/>
      <c r="F68" s="789"/>
      <c r="G68" s="666"/>
      <c r="H68" s="666"/>
      <c r="I68" s="666"/>
      <c r="J68" s="856"/>
      <c r="K68" s="856"/>
      <c r="L68" s="856"/>
      <c r="M68" s="856"/>
    </row>
    <row r="69" spans="3:13" ht="12" customHeight="1">
      <c r="C69" s="674"/>
      <c r="D69" s="789"/>
      <c r="E69" s="790"/>
      <c r="F69" s="789"/>
      <c r="G69" s="666"/>
      <c r="H69" s="666"/>
      <c r="I69" s="688" t="s">
        <v>1474</v>
      </c>
      <c r="J69" s="688"/>
      <c r="K69" s="688"/>
      <c r="L69" s="688"/>
      <c r="M69" s="688"/>
    </row>
    <row r="70" spans="3:13" ht="12" customHeight="1">
      <c r="C70" s="674"/>
      <c r="D70" s="789"/>
      <c r="E70" s="790"/>
      <c r="F70" s="789"/>
      <c r="G70" s="666"/>
      <c r="H70" s="666"/>
      <c r="I70" s="688" t="s">
        <v>1473</v>
      </c>
      <c r="J70" s="688"/>
      <c r="K70" s="688"/>
      <c r="L70" s="688"/>
      <c r="M70" s="688"/>
    </row>
    <row r="71" spans="3:13" ht="12" customHeight="1">
      <c r="C71" s="674"/>
      <c r="D71" s="789"/>
      <c r="E71" s="790"/>
      <c r="F71" s="789"/>
      <c r="G71" s="666"/>
      <c r="H71" s="666"/>
      <c r="I71" s="688" t="s">
        <v>1472</v>
      </c>
      <c r="J71" s="688"/>
      <c r="K71" s="688"/>
      <c r="L71" s="688"/>
      <c r="M71" s="688"/>
    </row>
    <row r="72" spans="3:13" ht="12" customHeight="1">
      <c r="C72" s="674"/>
      <c r="D72" s="789"/>
      <c r="E72" s="790"/>
      <c r="F72" s="789"/>
      <c r="G72" s="857"/>
      <c r="H72" s="857"/>
      <c r="I72" s="688" t="s">
        <v>1471</v>
      </c>
      <c r="J72" s="688"/>
      <c r="K72" s="688"/>
      <c r="L72" s="688"/>
      <c r="M72" s="688"/>
    </row>
    <row r="73" spans="3:13" ht="12" customHeight="1">
      <c r="C73" s="674"/>
      <c r="D73" s="789"/>
      <c r="E73" s="790"/>
      <c r="F73" s="789"/>
      <c r="G73" s="857"/>
      <c r="H73" s="857"/>
      <c r="I73" s="688" t="s">
        <v>1470</v>
      </c>
      <c r="J73" s="688"/>
      <c r="K73" s="688"/>
      <c r="L73" s="688"/>
      <c r="M73" s="688"/>
    </row>
    <row r="74" spans="3:13" ht="12" customHeight="1">
      <c r="C74" s="674"/>
      <c r="D74" s="789"/>
      <c r="E74" s="790"/>
      <c r="F74" s="789"/>
      <c r="G74" s="857"/>
      <c r="H74" s="857"/>
      <c r="I74" s="688" t="s">
        <v>1469</v>
      </c>
      <c r="J74" s="688"/>
      <c r="K74" s="688"/>
      <c r="L74" s="688"/>
      <c r="M74" s="688"/>
    </row>
    <row r="75" spans="3:13" ht="12" customHeight="1">
      <c r="C75" s="674"/>
      <c r="D75" s="789"/>
      <c r="E75" s="790"/>
      <c r="F75" s="789"/>
      <c r="G75" s="857"/>
      <c r="H75" s="857"/>
      <c r="I75" s="688" t="s">
        <v>1468</v>
      </c>
      <c r="J75" s="688"/>
      <c r="K75" s="688"/>
      <c r="L75" s="688"/>
      <c r="M75" s="688"/>
    </row>
    <row r="76" spans="3:13" ht="12" customHeight="1">
      <c r="C76" s="674"/>
      <c r="D76" s="789"/>
      <c r="E76" s="790"/>
      <c r="F76" s="789"/>
      <c r="G76" s="857"/>
      <c r="H76" s="857"/>
      <c r="I76" s="688" t="s">
        <v>1467</v>
      </c>
      <c r="J76" s="688"/>
      <c r="K76" s="688"/>
      <c r="L76" s="688"/>
      <c r="M76" s="688"/>
    </row>
    <row r="77" spans="3:13" ht="12" customHeight="1">
      <c r="C77" s="674"/>
      <c r="D77" s="789"/>
      <c r="E77" s="790"/>
      <c r="F77" s="789"/>
      <c r="G77" s="857"/>
      <c r="H77" s="857"/>
      <c r="I77" s="688" t="s">
        <v>1466</v>
      </c>
      <c r="J77" s="688"/>
      <c r="K77" s="688"/>
      <c r="L77" s="688"/>
      <c r="M77" s="688"/>
    </row>
    <row r="78" spans="3:13" ht="12" customHeight="1">
      <c r="C78" s="674"/>
      <c r="D78" s="789"/>
      <c r="E78" s="790"/>
      <c r="F78" s="789"/>
      <c r="G78" s="857"/>
      <c r="H78" s="857"/>
      <c r="I78" s="688" t="s">
        <v>1465</v>
      </c>
      <c r="J78" s="688"/>
      <c r="K78" s="688"/>
      <c r="L78" s="688"/>
      <c r="M78" s="688"/>
    </row>
    <row r="79" spans="3:13" ht="12" customHeight="1">
      <c r="C79" s="674"/>
      <c r="D79" s="789"/>
      <c r="E79" s="790"/>
      <c r="F79" s="789"/>
      <c r="G79" s="857"/>
      <c r="H79" s="857"/>
      <c r="I79" s="688" t="s">
        <v>1464</v>
      </c>
      <c r="J79" s="688"/>
      <c r="K79" s="688"/>
      <c r="L79" s="688"/>
      <c r="M79" s="688"/>
    </row>
    <row r="80" spans="3:13" ht="12" customHeight="1">
      <c r="C80" s="674"/>
      <c r="D80" s="789"/>
      <c r="E80" s="790"/>
      <c r="F80" s="789"/>
      <c r="G80" s="857"/>
      <c r="H80" s="857"/>
      <c r="I80" s="688"/>
      <c r="J80" s="688"/>
      <c r="K80" s="688"/>
      <c r="L80" s="688"/>
      <c r="M80" s="688"/>
    </row>
    <row r="82" spans="3:14" ht="12.75">
      <c r="C82" s="2044" t="s">
        <v>1648</v>
      </c>
      <c r="D82" s="2044"/>
      <c r="E82" s="2044"/>
      <c r="F82" s="2044"/>
      <c r="G82" s="2044"/>
      <c r="H82" s="2044"/>
      <c r="I82" s="2044"/>
      <c r="J82" s="2044"/>
      <c r="K82" s="2044"/>
      <c r="L82" s="2044"/>
      <c r="M82" s="2044"/>
      <c r="N82" s="2044"/>
    </row>
    <row r="83" spans="3:14" ht="12.75">
      <c r="C83" s="2044" t="s">
        <v>1491</v>
      </c>
      <c r="D83" s="2044"/>
      <c r="E83" s="2044"/>
      <c r="F83" s="2044"/>
      <c r="G83" s="2044"/>
      <c r="H83" s="2044"/>
      <c r="I83" s="2044"/>
      <c r="J83" s="2044"/>
      <c r="K83" s="2044"/>
      <c r="L83" s="2044"/>
      <c r="M83" s="2044"/>
      <c r="N83" s="2044"/>
    </row>
    <row r="84" spans="3:14" ht="12.75">
      <c r="C84" s="2045" t="s">
        <v>1373</v>
      </c>
      <c r="D84" s="2045"/>
      <c r="E84" s="2045"/>
      <c r="F84" s="2045"/>
      <c r="G84" s="2045"/>
      <c r="H84" s="2045"/>
      <c r="I84" s="2045"/>
      <c r="J84" s="2045"/>
      <c r="K84" s="2045"/>
      <c r="L84" s="2045"/>
      <c r="M84" s="2045"/>
      <c r="N84" s="2045"/>
    </row>
    <row r="85" spans="3:14" ht="12.75">
      <c r="C85" s="1415"/>
      <c r="D85" s="1415"/>
      <c r="E85" s="1415"/>
      <c r="F85" s="1415"/>
      <c r="G85" s="1415"/>
      <c r="H85" s="1415"/>
      <c r="I85" s="1415"/>
      <c r="J85" s="1415"/>
      <c r="K85" s="1415"/>
      <c r="L85" s="1415"/>
      <c r="M85" s="1415"/>
      <c r="N85" s="1415"/>
    </row>
    <row r="86" spans="3:14" ht="12.75">
      <c r="C86" s="1415"/>
      <c r="D86" s="1415"/>
      <c r="E86" s="1415"/>
      <c r="F86" s="1415"/>
      <c r="G86" s="1415"/>
      <c r="H86" s="1415"/>
      <c r="I86" s="1415"/>
      <c r="J86" s="1415"/>
      <c r="K86" s="1415"/>
      <c r="L86" s="1415"/>
      <c r="M86" s="1415"/>
      <c r="N86" s="1415"/>
    </row>
    <row r="87" spans="3:14" ht="12.75">
      <c r="C87" s="1415"/>
      <c r="D87" s="1415"/>
      <c r="E87" s="1415"/>
      <c r="F87" s="1415"/>
      <c r="G87" s="1415"/>
      <c r="H87" s="1415"/>
      <c r="I87" s="1415"/>
      <c r="J87" s="1415"/>
      <c r="K87" s="1415"/>
      <c r="L87" s="1415"/>
      <c r="M87" s="1415"/>
      <c r="N87" s="1415"/>
    </row>
    <row r="89" spans="3:14">
      <c r="D89" s="2046"/>
      <c r="E89" s="858"/>
      <c r="F89" s="858"/>
      <c r="G89" s="858"/>
      <c r="H89" s="858"/>
      <c r="I89" s="858"/>
      <c r="J89" s="858"/>
      <c r="K89" s="858"/>
      <c r="L89" s="858"/>
      <c r="M89" s="858"/>
    </row>
    <row r="90" spans="3:14">
      <c r="D90" s="2047"/>
      <c r="E90" s="858"/>
      <c r="F90" s="2048" t="s">
        <v>1490</v>
      </c>
      <c r="G90" s="2048"/>
      <c r="H90" s="1504" t="s">
        <v>2868</v>
      </c>
      <c r="I90" s="1504"/>
      <c r="J90" s="1504"/>
      <c r="K90" s="1504"/>
      <c r="L90" s="1504"/>
      <c r="M90" s="1505"/>
    </row>
    <row r="91" spans="3:14">
      <c r="D91" s="2047"/>
      <c r="E91" s="858"/>
      <c r="F91" s="858"/>
      <c r="G91" s="858"/>
      <c r="H91" s="858"/>
      <c r="I91" s="858"/>
      <c r="J91" s="858"/>
      <c r="K91" s="858"/>
      <c r="L91" s="858"/>
      <c r="M91" s="858"/>
    </row>
    <row r="92" spans="3:14">
      <c r="D92" s="869">
        <v>1</v>
      </c>
      <c r="E92" s="858"/>
      <c r="F92" s="858"/>
      <c r="G92" s="858"/>
      <c r="H92" s="858"/>
      <c r="I92" s="858"/>
      <c r="J92" s="858"/>
      <c r="K92" s="858"/>
      <c r="L92" s="858"/>
      <c r="M92" s="858"/>
    </row>
    <row r="93" spans="3:14">
      <c r="D93" s="858"/>
      <c r="E93" s="877" t="s">
        <v>1489</v>
      </c>
      <c r="F93" s="1412">
        <v>1241</v>
      </c>
      <c r="G93" s="858"/>
      <c r="H93" s="858"/>
      <c r="J93" s="858" t="s">
        <v>2897</v>
      </c>
      <c r="M93" s="875">
        <v>4</v>
      </c>
    </row>
    <row r="94" spans="3:14" ht="12" thickBot="1">
      <c r="D94" s="858"/>
      <c r="E94" s="858"/>
      <c r="F94" s="858"/>
      <c r="G94" s="858"/>
      <c r="H94" s="858"/>
      <c r="I94" s="858"/>
      <c r="J94" s="858"/>
      <c r="K94" s="858"/>
      <c r="L94" s="858"/>
      <c r="M94" s="858"/>
    </row>
    <row r="95" spans="3:14" ht="12" thickBot="1">
      <c r="D95" s="2049" t="s">
        <v>1488</v>
      </c>
      <c r="E95" s="2050"/>
      <c r="F95" s="2050"/>
      <c r="G95" s="2050"/>
      <c r="H95" s="2050"/>
      <c r="I95" s="2050"/>
      <c r="J95" s="2050"/>
      <c r="K95" s="2050"/>
      <c r="L95" s="2050"/>
      <c r="M95" s="2051"/>
    </row>
    <row r="96" spans="3:14" ht="12" thickBot="1">
      <c r="D96" s="874"/>
      <c r="E96" s="874"/>
      <c r="F96" s="874"/>
      <c r="G96" s="874"/>
      <c r="H96" s="874"/>
      <c r="I96" s="874"/>
      <c r="J96" s="874"/>
      <c r="K96" s="874"/>
      <c r="L96" s="874"/>
      <c r="M96" s="874"/>
    </row>
    <row r="97" spans="4:13" ht="12" thickBot="1">
      <c r="D97" s="2052" t="s">
        <v>1487</v>
      </c>
      <c r="E97" s="2053"/>
      <c r="F97" s="2053"/>
      <c r="G97" s="2054"/>
      <c r="H97" s="2055" t="s">
        <v>1486</v>
      </c>
      <c r="I97" s="2053"/>
      <c r="J97" s="2054"/>
      <c r="K97" s="2056" t="s">
        <v>1485</v>
      </c>
      <c r="L97" s="2056"/>
      <c r="M97" s="2058" t="s">
        <v>1484</v>
      </c>
    </row>
    <row r="98" spans="4:13" ht="12" thickBot="1">
      <c r="D98" s="2061" t="s">
        <v>1483</v>
      </c>
      <c r="E98" s="2063" t="s">
        <v>1458</v>
      </c>
      <c r="F98" s="2063" t="s">
        <v>1482</v>
      </c>
      <c r="G98" s="2065" t="s">
        <v>1481</v>
      </c>
      <c r="H98" s="2067" t="s">
        <v>1480</v>
      </c>
      <c r="I98" s="2068"/>
      <c r="J98" s="2069"/>
      <c r="K98" s="2057"/>
      <c r="L98" s="2057"/>
      <c r="M98" s="2059"/>
    </row>
    <row r="99" spans="4:13">
      <c r="D99" s="2062"/>
      <c r="E99" s="2064"/>
      <c r="F99" s="2064"/>
      <c r="G99" s="2066"/>
      <c r="H99" s="873" t="s">
        <v>1396</v>
      </c>
      <c r="I99" s="873" t="s">
        <v>1395</v>
      </c>
      <c r="J99" s="873" t="s">
        <v>1447</v>
      </c>
      <c r="K99" s="873" t="s">
        <v>1479</v>
      </c>
      <c r="L99" s="872" t="s">
        <v>1478</v>
      </c>
      <c r="M99" s="2060"/>
    </row>
    <row r="100" spans="4:13">
      <c r="D100" s="871">
        <v>5</v>
      </c>
      <c r="E100" s="870">
        <v>6</v>
      </c>
      <c r="F100" s="870">
        <v>7</v>
      </c>
      <c r="G100" s="870">
        <v>8</v>
      </c>
      <c r="H100" s="869">
        <v>9</v>
      </c>
      <c r="I100" s="869">
        <v>10</v>
      </c>
      <c r="J100" s="869">
        <v>11</v>
      </c>
      <c r="K100" s="869">
        <v>12</v>
      </c>
      <c r="L100" s="869">
        <v>13</v>
      </c>
      <c r="M100" s="868">
        <v>14</v>
      </c>
    </row>
    <row r="101" spans="4:13" ht="12.75">
      <c r="D101" s="1499">
        <v>1241</v>
      </c>
      <c r="E101" s="1494" t="s">
        <v>2353</v>
      </c>
      <c r="F101" s="1494" t="s">
        <v>2354</v>
      </c>
      <c r="G101" s="1506">
        <v>4800</v>
      </c>
      <c r="H101" s="1500"/>
      <c r="I101" s="1502"/>
      <c r="J101" s="1491">
        <v>4800</v>
      </c>
      <c r="K101" s="866"/>
      <c r="L101" s="866"/>
      <c r="M101" s="865"/>
    </row>
    <row r="102" spans="4:13" ht="12.75">
      <c r="D102" s="1499">
        <v>1241</v>
      </c>
      <c r="E102" s="1494" t="s">
        <v>2355</v>
      </c>
      <c r="F102" s="1494" t="s">
        <v>2317</v>
      </c>
      <c r="G102" s="1506">
        <v>4391.76</v>
      </c>
      <c r="H102" s="1500" t="s">
        <v>2864</v>
      </c>
      <c r="I102" s="1502" t="s">
        <v>2664</v>
      </c>
      <c r="J102" s="1491">
        <v>4391.76</v>
      </c>
      <c r="K102" s="866"/>
      <c r="L102" s="866"/>
      <c r="M102" s="865"/>
    </row>
    <row r="103" spans="4:13" ht="12.75">
      <c r="D103" s="1499">
        <v>1241</v>
      </c>
      <c r="E103" s="1494" t="s">
        <v>2357</v>
      </c>
      <c r="F103" s="1494" t="s">
        <v>2319</v>
      </c>
      <c r="G103" s="1506">
        <v>6281.4</v>
      </c>
      <c r="H103" s="1500" t="s">
        <v>2864</v>
      </c>
      <c r="I103" s="1502" t="s">
        <v>2664</v>
      </c>
      <c r="J103" s="1491">
        <v>6281.4</v>
      </c>
      <c r="K103" s="866"/>
      <c r="L103" s="866"/>
      <c r="M103" s="865"/>
    </row>
    <row r="104" spans="4:13" ht="12.75">
      <c r="D104" s="1499">
        <v>1241</v>
      </c>
      <c r="E104" s="1494" t="s">
        <v>2358</v>
      </c>
      <c r="F104" s="1494" t="s">
        <v>2359</v>
      </c>
      <c r="G104" s="1506">
        <v>4391.76</v>
      </c>
      <c r="H104" s="1500" t="s">
        <v>2881</v>
      </c>
      <c r="I104" s="1502" t="s">
        <v>2664</v>
      </c>
      <c r="J104" s="1491">
        <v>4391.76</v>
      </c>
      <c r="K104" s="866"/>
      <c r="L104" s="866"/>
      <c r="M104" s="865"/>
    </row>
    <row r="105" spans="4:13" ht="12.75">
      <c r="D105" s="1499">
        <v>1241</v>
      </c>
      <c r="E105" s="1495" t="s">
        <v>2360</v>
      </c>
      <c r="F105" s="1495" t="s">
        <v>2361</v>
      </c>
      <c r="G105" s="1507">
        <v>6281.4</v>
      </c>
      <c r="H105" s="1501" t="s">
        <v>2881</v>
      </c>
      <c r="I105" s="1503" t="s">
        <v>2664</v>
      </c>
      <c r="J105" s="1491">
        <v>6281.4</v>
      </c>
      <c r="K105" s="1490"/>
      <c r="L105" s="1490"/>
      <c r="M105" s="865"/>
    </row>
    <row r="106" spans="4:13" ht="12.75">
      <c r="D106" s="1499">
        <v>1241</v>
      </c>
      <c r="E106" s="1495" t="s">
        <v>2362</v>
      </c>
      <c r="F106" s="1495" t="s">
        <v>2317</v>
      </c>
      <c r="G106" s="1507">
        <v>4391.76</v>
      </c>
      <c r="H106" s="1501" t="s">
        <v>2864</v>
      </c>
      <c r="I106" s="1503" t="s">
        <v>2664</v>
      </c>
      <c r="J106" s="1491">
        <v>4391.76</v>
      </c>
      <c r="K106" s="1490"/>
      <c r="L106" s="1490"/>
      <c r="M106" s="865"/>
    </row>
    <row r="107" spans="4:13" ht="12.75">
      <c r="D107" s="1499">
        <v>1241</v>
      </c>
      <c r="E107" s="1495" t="s">
        <v>2364</v>
      </c>
      <c r="F107" s="1495" t="s">
        <v>2319</v>
      </c>
      <c r="G107" s="1507">
        <v>6281.4</v>
      </c>
      <c r="H107" s="1501" t="s">
        <v>2864</v>
      </c>
      <c r="I107" s="1503" t="s">
        <v>2664</v>
      </c>
      <c r="J107" s="1491">
        <v>6281.4</v>
      </c>
      <c r="K107" s="1490"/>
      <c r="L107" s="1490"/>
      <c r="M107" s="865"/>
    </row>
    <row r="108" spans="4:13" ht="12.75">
      <c r="D108" s="1499">
        <v>1241</v>
      </c>
      <c r="E108" s="1495" t="s">
        <v>2365</v>
      </c>
      <c r="F108" s="1495" t="s">
        <v>2317</v>
      </c>
      <c r="G108" s="1507">
        <v>4391.76</v>
      </c>
      <c r="H108" s="1501" t="s">
        <v>2864</v>
      </c>
      <c r="I108" s="1503" t="s">
        <v>2664</v>
      </c>
      <c r="J108" s="1496">
        <v>4391.76</v>
      </c>
      <c r="K108" s="1490"/>
      <c r="L108" s="1490"/>
      <c r="M108" s="865"/>
    </row>
    <row r="109" spans="4:13" ht="12.75">
      <c r="D109" s="1499">
        <v>1241</v>
      </c>
      <c r="E109" s="1495" t="s">
        <v>2366</v>
      </c>
      <c r="F109" s="1495" t="s">
        <v>2319</v>
      </c>
      <c r="G109" s="1507">
        <v>6281.4</v>
      </c>
      <c r="H109" s="1501" t="s">
        <v>2864</v>
      </c>
      <c r="I109" s="1503" t="s">
        <v>2664</v>
      </c>
      <c r="J109" s="1491">
        <v>6281.4</v>
      </c>
      <c r="K109" s="1490"/>
      <c r="L109" s="1490"/>
      <c r="M109" s="865"/>
    </row>
    <row r="110" spans="4:13" ht="12.75">
      <c r="D110" s="1499">
        <v>1241</v>
      </c>
      <c r="E110" s="1495" t="s">
        <v>2367</v>
      </c>
      <c r="F110" s="1495" t="s">
        <v>2312</v>
      </c>
      <c r="G110" s="1507">
        <v>12851.7</v>
      </c>
      <c r="H110" s="1501" t="s">
        <v>2882</v>
      </c>
      <c r="I110" s="1503">
        <v>41666</v>
      </c>
      <c r="J110" s="1491">
        <v>12851.7</v>
      </c>
      <c r="K110" s="1490"/>
      <c r="L110" s="1490"/>
      <c r="M110" s="865"/>
    </row>
    <row r="111" spans="4:13" ht="12.75">
      <c r="D111" s="1499">
        <v>1241</v>
      </c>
      <c r="E111" s="1495" t="s">
        <v>2368</v>
      </c>
      <c r="F111" s="1495" t="s">
        <v>2359</v>
      </c>
      <c r="G111" s="1507">
        <v>4391.76</v>
      </c>
      <c r="H111" s="1501" t="s">
        <v>2881</v>
      </c>
      <c r="I111" s="1503" t="s">
        <v>2664</v>
      </c>
      <c r="J111" s="1492">
        <v>4391.76</v>
      </c>
      <c r="K111" s="1490"/>
      <c r="L111" s="1490"/>
      <c r="M111" s="865"/>
    </row>
    <row r="112" spans="4:13" ht="12.75">
      <c r="D112" s="1499">
        <v>1241</v>
      </c>
      <c r="E112" s="1495" t="s">
        <v>2369</v>
      </c>
      <c r="F112" s="1495" t="s">
        <v>2361</v>
      </c>
      <c r="G112" s="1507">
        <v>6281.4</v>
      </c>
      <c r="H112" s="1501" t="s">
        <v>2881</v>
      </c>
      <c r="I112" s="1503" t="s">
        <v>2664</v>
      </c>
      <c r="J112" s="1491">
        <v>6281.4</v>
      </c>
      <c r="K112" s="1490"/>
      <c r="L112" s="1490"/>
      <c r="M112" s="865"/>
    </row>
    <row r="113" spans="4:13" ht="12.75">
      <c r="D113" s="1499">
        <v>1241</v>
      </c>
      <c r="E113" s="1495" t="s">
        <v>2370</v>
      </c>
      <c r="F113" s="1495" t="s">
        <v>2359</v>
      </c>
      <c r="G113" s="1507">
        <v>4391.76</v>
      </c>
      <c r="H113" s="1501" t="s">
        <v>2881</v>
      </c>
      <c r="I113" s="1503" t="s">
        <v>2664</v>
      </c>
      <c r="J113" s="1492">
        <v>4391.76</v>
      </c>
      <c r="K113" s="1490"/>
      <c r="L113" s="1490"/>
      <c r="M113" s="865"/>
    </row>
    <row r="114" spans="4:13" ht="12.75">
      <c r="D114" s="1499">
        <v>1241</v>
      </c>
      <c r="E114" s="1495" t="s">
        <v>2372</v>
      </c>
      <c r="F114" s="1495" t="s">
        <v>2361</v>
      </c>
      <c r="G114" s="1507">
        <v>6281.4</v>
      </c>
      <c r="H114" s="1501" t="s">
        <v>2881</v>
      </c>
      <c r="I114" s="1503" t="s">
        <v>2664</v>
      </c>
      <c r="J114" s="1491">
        <v>6281.4</v>
      </c>
      <c r="K114" s="1490"/>
      <c r="L114" s="1490"/>
      <c r="M114" s="865"/>
    </row>
    <row r="115" spans="4:13" ht="12.75">
      <c r="D115" s="1499">
        <v>1241</v>
      </c>
      <c r="E115" s="1495" t="s">
        <v>2373</v>
      </c>
      <c r="F115" s="1495" t="s">
        <v>2359</v>
      </c>
      <c r="G115" s="1507">
        <v>4391.76</v>
      </c>
      <c r="H115" s="1501" t="s">
        <v>2881</v>
      </c>
      <c r="I115" s="1503" t="s">
        <v>2664</v>
      </c>
      <c r="J115" s="1493">
        <v>4391.76</v>
      </c>
      <c r="K115" s="1490"/>
      <c r="L115" s="1490"/>
      <c r="M115" s="865"/>
    </row>
    <row r="116" spans="4:13" ht="12.75">
      <c r="D116" s="1499">
        <v>1241</v>
      </c>
      <c r="E116" s="1495" t="s">
        <v>2374</v>
      </c>
      <c r="F116" s="1495" t="s">
        <v>2361</v>
      </c>
      <c r="G116" s="1507">
        <v>6281.4</v>
      </c>
      <c r="H116" s="1501" t="s">
        <v>2881</v>
      </c>
      <c r="I116" s="1503" t="s">
        <v>2664</v>
      </c>
      <c r="J116" s="1493">
        <v>6281.4</v>
      </c>
      <c r="K116" s="1490"/>
      <c r="L116" s="1490"/>
      <c r="M116" s="865"/>
    </row>
    <row r="117" spans="4:13" ht="12.75">
      <c r="D117" s="1499">
        <v>1241</v>
      </c>
      <c r="E117" s="1495" t="s">
        <v>2375</v>
      </c>
      <c r="F117" s="1495" t="s">
        <v>2377</v>
      </c>
      <c r="G117" s="1507">
        <v>3393</v>
      </c>
      <c r="H117" s="1501" t="s">
        <v>2883</v>
      </c>
      <c r="I117" s="1503" t="s">
        <v>2661</v>
      </c>
      <c r="J117" s="1493">
        <v>3393</v>
      </c>
      <c r="K117" s="1490"/>
      <c r="L117" s="1490"/>
      <c r="M117" s="865"/>
    </row>
    <row r="118" spans="4:13" ht="12.75">
      <c r="D118" s="1499">
        <v>1241</v>
      </c>
      <c r="E118" s="1495" t="s">
        <v>2378</v>
      </c>
      <c r="F118" s="1495" t="s">
        <v>2377</v>
      </c>
      <c r="G118" s="1507">
        <v>3393</v>
      </c>
      <c r="H118" s="1501" t="s">
        <v>2883</v>
      </c>
      <c r="I118" s="1503" t="s">
        <v>2661</v>
      </c>
      <c r="J118" s="1493">
        <v>3393</v>
      </c>
      <c r="K118" s="1490"/>
      <c r="L118" s="1490"/>
      <c r="M118" s="865"/>
    </row>
    <row r="119" spans="4:13" ht="12.75">
      <c r="D119" s="1499">
        <v>1241</v>
      </c>
      <c r="E119" s="1495" t="s">
        <v>2379</v>
      </c>
      <c r="F119" s="1495" t="s">
        <v>2377</v>
      </c>
      <c r="G119" s="1507">
        <v>3393</v>
      </c>
      <c r="H119" s="1501" t="s">
        <v>2883</v>
      </c>
      <c r="I119" s="1503" t="s">
        <v>2661</v>
      </c>
      <c r="J119" s="1493">
        <v>3393</v>
      </c>
      <c r="K119" s="1490"/>
      <c r="L119" s="1490"/>
      <c r="M119" s="865"/>
    </row>
    <row r="120" spans="4:13" ht="12.75">
      <c r="D120" s="1499">
        <v>1241</v>
      </c>
      <c r="E120" s="1495" t="s">
        <v>2380</v>
      </c>
      <c r="F120" s="1495" t="s">
        <v>2377</v>
      </c>
      <c r="G120" s="1507">
        <v>3393</v>
      </c>
      <c r="H120" s="1501" t="s">
        <v>2883</v>
      </c>
      <c r="I120" s="1503" t="s">
        <v>2661</v>
      </c>
      <c r="J120" s="1491">
        <v>3393</v>
      </c>
      <c r="K120" s="1490"/>
      <c r="L120" s="1490"/>
      <c r="M120" s="865"/>
    </row>
    <row r="121" spans="4:13" ht="12.75">
      <c r="D121" s="1499">
        <v>1241</v>
      </c>
      <c r="E121" s="1495" t="s">
        <v>2381</v>
      </c>
      <c r="F121" s="1495" t="s">
        <v>2377</v>
      </c>
      <c r="G121" s="1507">
        <v>3393</v>
      </c>
      <c r="H121" s="1501" t="s">
        <v>2883</v>
      </c>
      <c r="I121" s="1503" t="s">
        <v>2661</v>
      </c>
      <c r="J121" s="1493">
        <v>3393</v>
      </c>
      <c r="K121" s="1490"/>
      <c r="L121" s="1490"/>
      <c r="M121" s="865"/>
    </row>
    <row r="122" spans="4:13" ht="12.75">
      <c r="D122" s="1499">
        <v>1241</v>
      </c>
      <c r="E122" s="1495" t="s">
        <v>2382</v>
      </c>
      <c r="F122" s="1495" t="s">
        <v>2383</v>
      </c>
      <c r="G122" s="1507">
        <v>4391.76</v>
      </c>
      <c r="H122" s="1501" t="s">
        <v>2881</v>
      </c>
      <c r="I122" s="1503" t="s">
        <v>2664</v>
      </c>
      <c r="J122" s="1493">
        <v>4391.76</v>
      </c>
      <c r="K122" s="1490"/>
      <c r="L122" s="1490"/>
      <c r="M122" s="865"/>
    </row>
    <row r="123" spans="4:13" ht="12.75">
      <c r="D123" s="1499">
        <v>1241</v>
      </c>
      <c r="E123" s="1495" t="s">
        <v>2384</v>
      </c>
      <c r="F123" s="1495" t="s">
        <v>2361</v>
      </c>
      <c r="G123" s="1507">
        <v>6281.4</v>
      </c>
      <c r="H123" s="1501" t="s">
        <v>2881</v>
      </c>
      <c r="I123" s="1503" t="s">
        <v>2664</v>
      </c>
      <c r="J123" s="1493">
        <v>6281.4</v>
      </c>
      <c r="K123" s="1490"/>
      <c r="L123" s="1490"/>
      <c r="M123" s="865"/>
    </row>
    <row r="124" spans="4:13" ht="12.75">
      <c r="D124" s="1499">
        <v>1241</v>
      </c>
      <c r="E124" s="1495" t="s">
        <v>2385</v>
      </c>
      <c r="F124" s="1495" t="s">
        <v>2341</v>
      </c>
      <c r="G124" s="1507">
        <v>3496.4</v>
      </c>
      <c r="H124" s="1501"/>
      <c r="I124" s="1503"/>
      <c r="J124" s="1496">
        <v>3496.4</v>
      </c>
      <c r="K124" s="1490"/>
      <c r="L124" s="1490"/>
      <c r="M124" s="865"/>
    </row>
    <row r="125" spans="4:13" ht="12.75">
      <c r="D125" s="1499">
        <v>1241</v>
      </c>
      <c r="E125" s="1495" t="s">
        <v>2387</v>
      </c>
      <c r="F125" s="1495" t="s">
        <v>2312</v>
      </c>
      <c r="G125" s="1507">
        <v>6500</v>
      </c>
      <c r="H125" s="1501" t="s">
        <v>2867</v>
      </c>
      <c r="I125" s="1503">
        <v>41082</v>
      </c>
      <c r="J125" s="1493">
        <v>6500</v>
      </c>
      <c r="K125" s="1490"/>
      <c r="L125" s="1490"/>
      <c r="M125" s="865"/>
    </row>
    <row r="126" spans="4:13" ht="12.75">
      <c r="D126" s="1499">
        <v>1241</v>
      </c>
      <c r="E126" s="1495" t="s">
        <v>2388</v>
      </c>
      <c r="F126" s="1495" t="s">
        <v>2317</v>
      </c>
      <c r="G126" s="1507">
        <v>4391.76</v>
      </c>
      <c r="H126" s="1501" t="s">
        <v>2864</v>
      </c>
      <c r="I126" s="1503" t="s">
        <v>2664</v>
      </c>
      <c r="J126" s="1493">
        <v>4391.76</v>
      </c>
      <c r="K126" s="1490"/>
      <c r="L126" s="1490"/>
      <c r="M126" s="865"/>
    </row>
    <row r="127" spans="4:13" ht="12.75">
      <c r="D127" s="1499">
        <v>1241</v>
      </c>
      <c r="E127" s="1495" t="s">
        <v>2390</v>
      </c>
      <c r="F127" s="1495" t="s">
        <v>2319</v>
      </c>
      <c r="G127" s="1507">
        <v>6281.4</v>
      </c>
      <c r="H127" s="1501" t="s">
        <v>2864</v>
      </c>
      <c r="I127" s="1503" t="s">
        <v>2664</v>
      </c>
      <c r="J127" s="1493">
        <v>6281.4</v>
      </c>
      <c r="K127" s="1490"/>
      <c r="L127" s="1490"/>
      <c r="M127" s="865"/>
    </row>
    <row r="128" spans="4:13" ht="12.75">
      <c r="D128" s="1499">
        <v>1241</v>
      </c>
      <c r="E128" s="1495" t="s">
        <v>2391</v>
      </c>
      <c r="F128" s="1495" t="s">
        <v>2317</v>
      </c>
      <c r="G128" s="1507">
        <v>4391.76</v>
      </c>
      <c r="H128" s="1501" t="s">
        <v>2864</v>
      </c>
      <c r="I128" s="1503" t="s">
        <v>2664</v>
      </c>
      <c r="J128" s="1493">
        <v>4391.76</v>
      </c>
      <c r="K128" s="1490"/>
      <c r="L128" s="1490"/>
      <c r="M128" s="865"/>
    </row>
    <row r="129" spans="3:13" ht="12.75">
      <c r="D129" s="1499">
        <v>1241</v>
      </c>
      <c r="E129" s="1495" t="s">
        <v>2393</v>
      </c>
      <c r="F129" s="1495" t="s">
        <v>2319</v>
      </c>
      <c r="G129" s="1507">
        <v>6281.4</v>
      </c>
      <c r="H129" s="1501" t="s">
        <v>2864</v>
      </c>
      <c r="I129" s="1503" t="s">
        <v>2664</v>
      </c>
      <c r="J129" s="1493">
        <v>6281.4</v>
      </c>
      <c r="K129" s="1490"/>
      <c r="L129" s="1490"/>
      <c r="M129" s="865"/>
    </row>
    <row r="130" spans="3:13" ht="12.75">
      <c r="D130" s="1499">
        <v>1241</v>
      </c>
      <c r="E130" s="1495" t="s">
        <v>2394</v>
      </c>
      <c r="F130" s="1495" t="s">
        <v>2396</v>
      </c>
      <c r="G130" s="1507">
        <v>2992.66</v>
      </c>
      <c r="H130" s="1501"/>
      <c r="I130" s="1503"/>
      <c r="J130" s="1493">
        <v>2992.66</v>
      </c>
      <c r="K130" s="1490"/>
      <c r="L130" s="1490"/>
      <c r="M130" s="865"/>
    </row>
    <row r="131" spans="3:13">
      <c r="D131" s="1497"/>
      <c r="E131" s="1498"/>
      <c r="F131" s="1498"/>
      <c r="G131" s="1498"/>
      <c r="H131" s="1498"/>
      <c r="I131" s="1498"/>
      <c r="J131" s="1498"/>
      <c r="K131" s="1490"/>
      <c r="L131" s="1490"/>
      <c r="M131" s="865"/>
    </row>
    <row r="132" spans="3:13">
      <c r="D132" s="867"/>
      <c r="E132" s="866"/>
      <c r="F132" s="866"/>
      <c r="G132" s="866"/>
      <c r="H132" s="866"/>
      <c r="I132" s="866"/>
      <c r="J132" s="866"/>
      <c r="K132" s="866"/>
      <c r="L132" s="866"/>
      <c r="M132" s="865"/>
    </row>
    <row r="133" spans="3:13">
      <c r="D133" s="867"/>
      <c r="E133" s="866"/>
      <c r="F133" s="866"/>
      <c r="G133" s="866"/>
      <c r="H133" s="866"/>
      <c r="I133" s="866"/>
      <c r="J133" s="866"/>
      <c r="K133" s="866"/>
      <c r="L133" s="866"/>
      <c r="M133" s="865"/>
    </row>
    <row r="134" spans="3:13">
      <c r="D134" s="867"/>
      <c r="E134" s="866"/>
      <c r="F134" s="866"/>
      <c r="G134" s="866"/>
      <c r="H134" s="866"/>
      <c r="I134" s="866"/>
      <c r="J134" s="866"/>
      <c r="K134" s="866"/>
      <c r="L134" s="866"/>
      <c r="M134" s="865"/>
    </row>
    <row r="135" spans="3:13" ht="12" thickBot="1">
      <c r="D135" s="864"/>
      <c r="E135" s="862"/>
      <c r="F135" s="1545" t="s">
        <v>1477</v>
      </c>
      <c r="G135" s="1545">
        <v>16</v>
      </c>
      <c r="H135" s="1545"/>
      <c r="I135" s="1545"/>
      <c r="J135" s="1545">
        <v>16</v>
      </c>
      <c r="K135" s="862">
        <v>16</v>
      </c>
      <c r="L135" s="862">
        <v>16</v>
      </c>
      <c r="M135" s="860"/>
    </row>
    <row r="136" spans="3:13">
      <c r="D136" s="1390" t="s">
        <v>2105</v>
      </c>
      <c r="E136" s="858"/>
      <c r="F136" s="858"/>
      <c r="G136" s="1413"/>
      <c r="H136" s="858"/>
      <c r="I136" s="858"/>
      <c r="J136" s="1413"/>
      <c r="K136" s="1413"/>
      <c r="L136" s="1413"/>
      <c r="M136" s="858"/>
    </row>
    <row r="137" spans="3:13">
      <c r="D137" s="858"/>
      <c r="E137" s="858"/>
      <c r="F137" s="858"/>
      <c r="G137" s="858"/>
      <c r="H137" s="858"/>
      <c r="I137" s="858"/>
      <c r="J137" s="858"/>
      <c r="K137" s="858"/>
      <c r="L137" s="858"/>
      <c r="M137" s="1413"/>
    </row>
    <row r="138" spans="3:13">
      <c r="D138" s="858"/>
      <c r="G138" s="858"/>
      <c r="H138" s="858"/>
      <c r="K138" s="858"/>
      <c r="L138" s="858"/>
      <c r="M138" s="858"/>
    </row>
    <row r="139" spans="3:13">
      <c r="D139" s="858"/>
      <c r="E139" s="858"/>
      <c r="F139" s="858"/>
      <c r="G139" s="858"/>
      <c r="H139" s="858"/>
      <c r="I139" s="858"/>
      <c r="J139" s="858"/>
      <c r="K139" s="858"/>
      <c r="L139" s="858"/>
      <c r="M139" s="858"/>
    </row>
    <row r="140" spans="3:13">
      <c r="D140" s="858"/>
      <c r="E140" s="858"/>
      <c r="F140" s="858"/>
      <c r="G140" s="858"/>
      <c r="H140" s="858"/>
      <c r="I140" s="858"/>
      <c r="J140" s="858"/>
      <c r="K140" s="858"/>
      <c r="L140" s="858"/>
      <c r="M140" s="858"/>
    </row>
    <row r="141" spans="3:13">
      <c r="D141" s="2070">
        <v>16</v>
      </c>
      <c r="E141" s="2070"/>
      <c r="F141" s="2070"/>
      <c r="G141" s="858"/>
      <c r="H141" s="858"/>
      <c r="I141" s="2070"/>
      <c r="J141" s="2070"/>
      <c r="K141" s="2071">
        <v>16</v>
      </c>
      <c r="L141" s="2071"/>
      <c r="M141" s="2071"/>
    </row>
    <row r="142" spans="3:13">
      <c r="D142" s="2070" t="s">
        <v>2869</v>
      </c>
      <c r="E142" s="2070"/>
      <c r="F142" s="2070"/>
      <c r="G142" s="858"/>
      <c r="H142" s="858"/>
      <c r="I142" s="2072"/>
      <c r="J142" s="2072"/>
      <c r="K142" s="2072" t="s">
        <v>2876</v>
      </c>
      <c r="L142" s="2072"/>
      <c r="M142" s="2072"/>
    </row>
    <row r="143" spans="3:13">
      <c r="D143" s="2072" t="s">
        <v>2870</v>
      </c>
      <c r="E143" s="2072"/>
      <c r="F143" s="2072"/>
      <c r="G143" s="858"/>
      <c r="H143" s="858"/>
      <c r="I143" s="1414"/>
      <c r="J143" s="1414"/>
      <c r="K143" s="1414"/>
      <c r="L143" s="1414" t="s">
        <v>2875</v>
      </c>
      <c r="M143" s="1414"/>
    </row>
    <row r="144" spans="3:13" ht="12.75">
      <c r="C144" s="791" t="s">
        <v>1445</v>
      </c>
      <c r="D144" s="666"/>
      <c r="E144" s="787"/>
      <c r="F144" s="666"/>
      <c r="G144" s="666"/>
      <c r="H144" s="666"/>
      <c r="I144" s="666"/>
      <c r="J144" s="1414"/>
      <c r="K144" s="1414"/>
      <c r="L144" s="1414"/>
      <c r="M144" s="1414"/>
    </row>
    <row r="145" spans="3:14" ht="12.75">
      <c r="C145" s="674" t="s">
        <v>1389</v>
      </c>
      <c r="D145" s="789" t="s">
        <v>1476</v>
      </c>
      <c r="E145" s="790"/>
      <c r="F145" s="789"/>
      <c r="G145" s="666"/>
      <c r="H145" s="666"/>
      <c r="I145" s="666"/>
      <c r="J145" s="1414"/>
      <c r="K145" s="1414"/>
      <c r="L145" s="1414"/>
      <c r="M145" s="1414"/>
    </row>
    <row r="146" spans="3:14" ht="12.75">
      <c r="C146" s="674" t="s">
        <v>1387</v>
      </c>
      <c r="D146" s="789" t="s">
        <v>1475</v>
      </c>
      <c r="E146" s="790"/>
      <c r="F146" s="789"/>
      <c r="G146" s="666"/>
      <c r="H146" s="666"/>
      <c r="I146" s="666"/>
      <c r="J146" s="1414"/>
      <c r="K146" s="1414"/>
      <c r="L146" s="1414"/>
      <c r="M146" s="1414"/>
    </row>
    <row r="147" spans="3:14" ht="12.75">
      <c r="C147" s="674"/>
      <c r="D147" s="789"/>
      <c r="E147" s="790"/>
      <c r="F147" s="789"/>
      <c r="G147" s="666"/>
      <c r="H147" s="666"/>
      <c r="I147" s="688" t="s">
        <v>1474</v>
      </c>
      <c r="J147" s="688"/>
      <c r="K147" s="688"/>
      <c r="L147" s="688"/>
      <c r="M147" s="688"/>
    </row>
    <row r="148" spans="3:14" ht="12.75">
      <c r="C148" s="674"/>
      <c r="D148" s="789"/>
      <c r="E148" s="790"/>
      <c r="F148" s="789"/>
      <c r="G148" s="666"/>
      <c r="H148" s="666"/>
      <c r="I148" s="688" t="s">
        <v>1473</v>
      </c>
      <c r="J148" s="688"/>
      <c r="K148" s="688"/>
      <c r="L148" s="688"/>
      <c r="M148" s="688"/>
    </row>
    <row r="149" spans="3:14" ht="12.75">
      <c r="C149" s="674"/>
      <c r="D149" s="789"/>
      <c r="E149" s="790"/>
      <c r="F149" s="789"/>
      <c r="G149" s="666"/>
      <c r="H149" s="666"/>
      <c r="I149" s="688" t="s">
        <v>1472</v>
      </c>
      <c r="J149" s="688"/>
      <c r="K149" s="688"/>
      <c r="L149" s="688"/>
      <c r="M149" s="688"/>
    </row>
    <row r="150" spans="3:14" ht="12.75">
      <c r="C150" s="674"/>
      <c r="D150" s="789"/>
      <c r="E150" s="790"/>
      <c r="F150" s="789"/>
      <c r="G150" s="857"/>
      <c r="H150" s="857"/>
      <c r="I150" s="688" t="s">
        <v>1471</v>
      </c>
      <c r="J150" s="688"/>
      <c r="K150" s="688"/>
      <c r="L150" s="688"/>
      <c r="M150" s="688"/>
    </row>
    <row r="151" spans="3:14" ht="12.75">
      <c r="C151" s="674"/>
      <c r="D151" s="789"/>
      <c r="E151" s="790"/>
      <c r="F151" s="789"/>
      <c r="G151" s="857"/>
      <c r="H151" s="857"/>
      <c r="I151" s="688" t="s">
        <v>1470</v>
      </c>
      <c r="J151" s="688"/>
      <c r="K151" s="688"/>
      <c r="L151" s="688"/>
      <c r="M151" s="688"/>
    </row>
    <row r="152" spans="3:14" ht="12.75">
      <c r="C152" s="674"/>
      <c r="D152" s="789"/>
      <c r="E152" s="790"/>
      <c r="F152" s="789"/>
      <c r="G152" s="857"/>
      <c r="H152" s="857"/>
      <c r="I152" s="688" t="s">
        <v>1469</v>
      </c>
      <c r="J152" s="688"/>
      <c r="K152" s="688"/>
      <c r="L152" s="688"/>
      <c r="M152" s="688"/>
    </row>
    <row r="153" spans="3:14" ht="12.75">
      <c r="C153" s="674"/>
      <c r="D153" s="789"/>
      <c r="E153" s="790"/>
      <c r="F153" s="789"/>
      <c r="G153" s="857"/>
      <c r="H153" s="857"/>
      <c r="I153" s="688" t="s">
        <v>1468</v>
      </c>
      <c r="J153" s="688"/>
      <c r="K153" s="688"/>
      <c r="L153" s="688"/>
      <c r="M153" s="688"/>
    </row>
    <row r="154" spans="3:14" ht="12.75">
      <c r="C154" s="674"/>
      <c r="D154" s="789"/>
      <c r="E154" s="790"/>
      <c r="F154" s="789"/>
      <c r="G154" s="857"/>
      <c r="H154" s="857"/>
      <c r="I154" s="688" t="s">
        <v>1467</v>
      </c>
      <c r="J154" s="688"/>
      <c r="K154" s="688"/>
      <c r="L154" s="688"/>
      <c r="M154" s="688"/>
    </row>
    <row r="155" spans="3:14" ht="12.75">
      <c r="C155" s="674"/>
      <c r="D155" s="789"/>
      <c r="E155" s="790"/>
      <c r="F155" s="789"/>
      <c r="G155" s="857"/>
      <c r="H155" s="857"/>
      <c r="I155" s="688" t="s">
        <v>1466</v>
      </c>
      <c r="J155" s="688"/>
      <c r="K155" s="688"/>
      <c r="L155" s="688"/>
      <c r="M155" s="688"/>
    </row>
    <row r="156" spans="3:14" ht="12.75">
      <c r="C156" s="674"/>
      <c r="D156" s="789"/>
      <c r="E156" s="790"/>
      <c r="F156" s="789"/>
      <c r="G156" s="857"/>
      <c r="H156" s="857"/>
      <c r="I156" s="688" t="s">
        <v>1465</v>
      </c>
      <c r="J156" s="688"/>
      <c r="K156" s="688"/>
      <c r="L156" s="688"/>
      <c r="M156" s="688"/>
    </row>
    <row r="157" spans="3:14" ht="12.75">
      <c r="C157" s="674"/>
      <c r="D157" s="789"/>
      <c r="E157" s="790"/>
      <c r="F157" s="789"/>
      <c r="G157" s="857"/>
      <c r="H157" s="857"/>
      <c r="I157" s="688" t="s">
        <v>1464</v>
      </c>
      <c r="J157" s="688"/>
      <c r="K157" s="688"/>
      <c r="L157" s="688"/>
      <c r="M157" s="688"/>
    </row>
    <row r="160" spans="3:14" ht="12.75">
      <c r="C160" s="2044" t="s">
        <v>1648</v>
      </c>
      <c r="D160" s="2044"/>
      <c r="E160" s="2044"/>
      <c r="F160" s="2044"/>
      <c r="G160" s="2044"/>
      <c r="H160" s="2044"/>
      <c r="I160" s="2044"/>
      <c r="J160" s="2044"/>
      <c r="K160" s="2044"/>
      <c r="L160" s="2044"/>
      <c r="M160" s="2044"/>
      <c r="N160" s="2044"/>
    </row>
    <row r="161" spans="3:14" ht="12.75">
      <c r="C161" s="2044" t="s">
        <v>1491</v>
      </c>
      <c r="D161" s="2044"/>
      <c r="E161" s="2044"/>
      <c r="F161" s="2044"/>
      <c r="G161" s="2044"/>
      <c r="H161" s="2044"/>
      <c r="I161" s="2044"/>
      <c r="J161" s="2044"/>
      <c r="K161" s="2044"/>
      <c r="L161" s="2044"/>
      <c r="M161" s="2044"/>
      <c r="N161" s="2044"/>
    </row>
    <row r="162" spans="3:14" ht="12.75">
      <c r="C162" s="2045" t="s">
        <v>1373</v>
      </c>
      <c r="D162" s="2045"/>
      <c r="E162" s="2045"/>
      <c r="F162" s="2045"/>
      <c r="G162" s="2045"/>
      <c r="H162" s="2045"/>
      <c r="I162" s="2045"/>
      <c r="J162" s="2045"/>
      <c r="K162" s="2045"/>
      <c r="L162" s="2045"/>
      <c r="M162" s="2045"/>
      <c r="N162" s="2045"/>
    </row>
    <row r="163" spans="3:14" ht="12.75">
      <c r="C163" s="1415"/>
      <c r="D163" s="1415"/>
      <c r="E163" s="1415"/>
      <c r="F163" s="1415"/>
      <c r="G163" s="1415"/>
      <c r="H163" s="1415"/>
      <c r="I163" s="1415"/>
      <c r="J163" s="1415"/>
      <c r="K163" s="1415"/>
      <c r="L163" s="1415"/>
      <c r="M163" s="1415"/>
      <c r="N163" s="1415"/>
    </row>
    <row r="164" spans="3:14" ht="12.75">
      <c r="C164" s="1415"/>
      <c r="D164" s="1415"/>
      <c r="E164" s="1415"/>
      <c r="F164" s="1415"/>
      <c r="G164" s="1415"/>
      <c r="H164" s="1415"/>
      <c r="I164" s="1415"/>
      <c r="J164" s="1415"/>
      <c r="K164" s="1415"/>
      <c r="L164" s="1415"/>
      <c r="M164" s="1415"/>
      <c r="N164" s="1415"/>
    </row>
    <row r="165" spans="3:14" ht="12.75">
      <c r="C165" s="1415"/>
      <c r="D165" s="1415"/>
      <c r="E165" s="1415"/>
      <c r="F165" s="1415"/>
      <c r="G165" s="1415"/>
      <c r="H165" s="1415"/>
      <c r="I165" s="1415"/>
      <c r="J165" s="1415"/>
      <c r="K165" s="1415"/>
      <c r="L165" s="1415"/>
      <c r="M165" s="1415"/>
      <c r="N165" s="1415"/>
    </row>
    <row r="167" spans="3:14">
      <c r="D167" s="2046"/>
      <c r="E167" s="858"/>
      <c r="F167" s="858"/>
      <c r="G167" s="858"/>
      <c r="H167" s="858"/>
      <c r="I167" s="858"/>
      <c r="J167" s="858"/>
      <c r="K167" s="858"/>
      <c r="L167" s="858"/>
      <c r="M167" s="858"/>
    </row>
    <row r="168" spans="3:14">
      <c r="D168" s="2047"/>
      <c r="E168" s="858"/>
      <c r="F168" s="2048" t="s">
        <v>1490</v>
      </c>
      <c r="G168" s="2048"/>
      <c r="H168" s="1504" t="s">
        <v>2868</v>
      </c>
      <c r="I168" s="1504"/>
      <c r="J168" s="1504"/>
      <c r="K168" s="1504"/>
      <c r="L168" s="1504"/>
      <c r="M168" s="1505"/>
    </row>
    <row r="169" spans="3:14">
      <c r="D169" s="2047"/>
      <c r="E169" s="858"/>
      <c r="F169" s="858"/>
      <c r="G169" s="858"/>
      <c r="H169" s="858"/>
      <c r="I169" s="858"/>
      <c r="J169" s="858"/>
      <c r="K169" s="858"/>
      <c r="L169" s="858"/>
      <c r="M169" s="858"/>
    </row>
    <row r="170" spans="3:14">
      <c r="D170" s="869">
        <v>1</v>
      </c>
      <c r="E170" s="858"/>
      <c r="F170" s="858"/>
      <c r="G170" s="858"/>
      <c r="H170" s="858"/>
      <c r="I170" s="858"/>
      <c r="J170" s="858"/>
      <c r="K170" s="858"/>
      <c r="L170" s="858"/>
      <c r="M170" s="858"/>
    </row>
    <row r="171" spans="3:14">
      <c r="D171" s="858"/>
      <c r="E171" s="877" t="s">
        <v>1489</v>
      </c>
      <c r="F171" s="1412">
        <v>1241</v>
      </c>
      <c r="G171" s="858"/>
      <c r="H171" s="858"/>
      <c r="J171" s="858" t="s">
        <v>2897</v>
      </c>
      <c r="M171" s="875">
        <v>4</v>
      </c>
    </row>
    <row r="172" spans="3:14" ht="12" thickBot="1">
      <c r="D172" s="858"/>
      <c r="E172" s="858"/>
      <c r="F172" s="858"/>
      <c r="G172" s="858"/>
      <c r="H172" s="858"/>
      <c r="I172" s="858"/>
      <c r="J172" s="858"/>
      <c r="K172" s="858"/>
      <c r="L172" s="858"/>
      <c r="M172" s="858"/>
    </row>
    <row r="173" spans="3:14" ht="12" thickBot="1">
      <c r="D173" s="2049" t="s">
        <v>1488</v>
      </c>
      <c r="E173" s="2050"/>
      <c r="F173" s="2050"/>
      <c r="G173" s="2050"/>
      <c r="H173" s="2050"/>
      <c r="I173" s="2050"/>
      <c r="J173" s="2050"/>
      <c r="K173" s="2050"/>
      <c r="L173" s="2050"/>
      <c r="M173" s="2051"/>
    </row>
    <row r="174" spans="3:14" ht="12" thickBot="1">
      <c r="D174" s="874"/>
      <c r="E174" s="874"/>
      <c r="F174" s="874"/>
      <c r="G174" s="874"/>
      <c r="H174" s="874"/>
      <c r="I174" s="874"/>
      <c r="J174" s="874"/>
      <c r="K174" s="874"/>
      <c r="L174" s="874"/>
      <c r="M174" s="874"/>
    </row>
    <row r="175" spans="3:14" ht="12" thickBot="1">
      <c r="D175" s="2052" t="s">
        <v>1487</v>
      </c>
      <c r="E175" s="2053"/>
      <c r="F175" s="2053"/>
      <c r="G175" s="2054"/>
      <c r="H175" s="2055" t="s">
        <v>1486</v>
      </c>
      <c r="I175" s="2053"/>
      <c r="J175" s="2054"/>
      <c r="K175" s="2056" t="s">
        <v>1485</v>
      </c>
      <c r="L175" s="2056"/>
      <c r="M175" s="2058" t="s">
        <v>1484</v>
      </c>
    </row>
    <row r="176" spans="3:14" ht="12" thickBot="1">
      <c r="D176" s="2061" t="s">
        <v>1483</v>
      </c>
      <c r="E176" s="2063" t="s">
        <v>1458</v>
      </c>
      <c r="F176" s="2063" t="s">
        <v>1482</v>
      </c>
      <c r="G176" s="2065" t="s">
        <v>1481</v>
      </c>
      <c r="H176" s="2067" t="s">
        <v>1480</v>
      </c>
      <c r="I176" s="2068"/>
      <c r="J176" s="2069"/>
      <c r="K176" s="2057"/>
      <c r="L176" s="2057"/>
      <c r="M176" s="2059"/>
    </row>
    <row r="177" spans="4:13">
      <c r="D177" s="2062"/>
      <c r="E177" s="2064"/>
      <c r="F177" s="2064"/>
      <c r="G177" s="2066"/>
      <c r="H177" s="873" t="s">
        <v>1396</v>
      </c>
      <c r="I177" s="873" t="s">
        <v>1395</v>
      </c>
      <c r="J177" s="873" t="s">
        <v>1447</v>
      </c>
      <c r="K177" s="873" t="s">
        <v>1479</v>
      </c>
      <c r="L177" s="872" t="s">
        <v>1478</v>
      </c>
      <c r="M177" s="2060"/>
    </row>
    <row r="178" spans="4:13">
      <c r="D178" s="871">
        <v>5</v>
      </c>
      <c r="E178" s="870">
        <v>6</v>
      </c>
      <c r="F178" s="870">
        <v>7</v>
      </c>
      <c r="G178" s="870">
        <v>8</v>
      </c>
      <c r="H178" s="869">
        <v>9</v>
      </c>
      <c r="I178" s="869">
        <v>10</v>
      </c>
      <c r="J178" s="869">
        <v>11</v>
      </c>
      <c r="K178" s="869">
        <v>12</v>
      </c>
      <c r="L178" s="869">
        <v>13</v>
      </c>
      <c r="M178" s="868">
        <v>14</v>
      </c>
    </row>
    <row r="179" spans="4:13" ht="12.75">
      <c r="D179" s="1499">
        <v>1241</v>
      </c>
      <c r="E179" s="1494" t="s">
        <v>2397</v>
      </c>
      <c r="F179" s="1494" t="s">
        <v>2399</v>
      </c>
      <c r="G179" s="1506">
        <v>3000.5</v>
      </c>
      <c r="H179" s="1500"/>
      <c r="I179" s="1502"/>
      <c r="J179" s="1466">
        <v>3000.5</v>
      </c>
      <c r="K179" s="866"/>
      <c r="L179" s="866"/>
      <c r="M179" s="865"/>
    </row>
    <row r="180" spans="4:13" ht="12.75">
      <c r="D180" s="1499">
        <v>1241</v>
      </c>
      <c r="E180" s="1494" t="s">
        <v>2400</v>
      </c>
      <c r="F180" s="1494" t="s">
        <v>2312</v>
      </c>
      <c r="G180" s="1506">
        <v>9875</v>
      </c>
      <c r="H180" s="1500" t="s">
        <v>2884</v>
      </c>
      <c r="I180" s="1502">
        <v>40234</v>
      </c>
      <c r="J180" s="1466">
        <v>9875</v>
      </c>
      <c r="K180" s="866"/>
      <c r="L180" s="866"/>
      <c r="M180" s="865"/>
    </row>
    <row r="181" spans="4:13" ht="12.75">
      <c r="D181" s="1499">
        <v>1241</v>
      </c>
      <c r="E181" s="1494" t="s">
        <v>2401</v>
      </c>
      <c r="F181" s="1494" t="s">
        <v>2312</v>
      </c>
      <c r="G181" s="1506">
        <v>5500</v>
      </c>
      <c r="H181" s="1500" t="s">
        <v>2862</v>
      </c>
      <c r="I181" s="1502">
        <v>41381</v>
      </c>
      <c r="J181" s="1466">
        <v>5500</v>
      </c>
      <c r="K181" s="866"/>
      <c r="L181" s="866"/>
      <c r="M181" s="865"/>
    </row>
    <row r="182" spans="4:13" ht="12.75">
      <c r="D182" s="1499">
        <v>1241</v>
      </c>
      <c r="E182" s="1494" t="s">
        <v>2403</v>
      </c>
      <c r="F182" s="1494" t="s">
        <v>2404</v>
      </c>
      <c r="G182" s="1506">
        <v>8495</v>
      </c>
      <c r="H182" s="1500" t="s">
        <v>2885</v>
      </c>
      <c r="I182" s="1502" t="s">
        <v>2673</v>
      </c>
      <c r="J182" s="1466">
        <v>8495</v>
      </c>
      <c r="K182" s="866"/>
      <c r="L182" s="866"/>
      <c r="M182" s="865"/>
    </row>
    <row r="183" spans="4:13" ht="12.75">
      <c r="D183" s="1499">
        <v>1241</v>
      </c>
      <c r="E183" s="1495" t="s">
        <v>2405</v>
      </c>
      <c r="F183" s="1495" t="s">
        <v>2317</v>
      </c>
      <c r="G183" s="1507">
        <v>4391.76</v>
      </c>
      <c r="H183" s="1501" t="s">
        <v>2864</v>
      </c>
      <c r="I183" s="1503" t="s">
        <v>2664</v>
      </c>
      <c r="J183" s="1466">
        <v>4391.76</v>
      </c>
      <c r="K183" s="1490"/>
      <c r="L183" s="1490"/>
      <c r="M183" s="865"/>
    </row>
    <row r="184" spans="4:13" ht="12.75">
      <c r="D184" s="1499">
        <v>1241</v>
      </c>
      <c r="E184" s="1495" t="s">
        <v>2406</v>
      </c>
      <c r="F184" s="1495" t="s">
        <v>2319</v>
      </c>
      <c r="G184" s="1507">
        <v>6281.4</v>
      </c>
      <c r="H184" s="1501" t="s">
        <v>2864</v>
      </c>
      <c r="I184" s="1503" t="s">
        <v>2664</v>
      </c>
      <c r="J184" s="1466">
        <v>6281.4</v>
      </c>
      <c r="K184" s="1490"/>
      <c r="L184" s="1490"/>
      <c r="M184" s="865"/>
    </row>
    <row r="185" spans="4:13" ht="12.75">
      <c r="D185" s="1499">
        <v>1241</v>
      </c>
      <c r="E185" s="1495" t="s">
        <v>2407</v>
      </c>
      <c r="F185" s="1495" t="s">
        <v>2317</v>
      </c>
      <c r="G185" s="1507">
        <v>4391.76</v>
      </c>
      <c r="H185" s="1501" t="s">
        <v>2864</v>
      </c>
      <c r="I185" s="1503" t="s">
        <v>2664</v>
      </c>
      <c r="J185" s="1466">
        <v>4391.76</v>
      </c>
      <c r="K185" s="1490"/>
      <c r="L185" s="1490"/>
      <c r="M185" s="865"/>
    </row>
    <row r="186" spans="4:13" ht="12.75">
      <c r="D186" s="1499">
        <v>1241</v>
      </c>
      <c r="E186" s="1495" t="s">
        <v>2408</v>
      </c>
      <c r="F186" s="1495" t="s">
        <v>2319</v>
      </c>
      <c r="G186" s="1507">
        <v>6281.4</v>
      </c>
      <c r="H186" s="1501" t="s">
        <v>2864</v>
      </c>
      <c r="I186" s="1503" t="s">
        <v>2664</v>
      </c>
      <c r="J186" s="1529">
        <v>6281.4</v>
      </c>
      <c r="K186" s="1490"/>
      <c r="L186" s="1490"/>
      <c r="M186" s="865"/>
    </row>
    <row r="187" spans="4:13" ht="12.75">
      <c r="D187" s="1499">
        <v>1241</v>
      </c>
      <c r="E187" s="1495" t="s">
        <v>2409</v>
      </c>
      <c r="F187" s="1495" t="s">
        <v>2317</v>
      </c>
      <c r="G187" s="1507">
        <v>4391.76</v>
      </c>
      <c r="H187" s="1501" t="s">
        <v>2864</v>
      </c>
      <c r="I187" s="1503" t="s">
        <v>2664</v>
      </c>
      <c r="J187" s="1466">
        <v>4391.76</v>
      </c>
      <c r="K187" s="1490"/>
      <c r="L187" s="1490"/>
      <c r="M187" s="865"/>
    </row>
    <row r="188" spans="4:13" ht="12.75">
      <c r="D188" s="1499">
        <v>1241</v>
      </c>
      <c r="E188" s="1495" t="s">
        <v>2410</v>
      </c>
      <c r="F188" s="1495" t="s">
        <v>2319</v>
      </c>
      <c r="G188" s="1507">
        <v>6281.4</v>
      </c>
      <c r="H188" s="1501" t="s">
        <v>2864</v>
      </c>
      <c r="I188" s="1503" t="s">
        <v>2664</v>
      </c>
      <c r="J188" s="1466">
        <v>6281.4</v>
      </c>
      <c r="K188" s="1490"/>
      <c r="L188" s="1490"/>
      <c r="M188" s="865"/>
    </row>
    <row r="189" spans="4:13" ht="12.75">
      <c r="D189" s="1499">
        <v>1241</v>
      </c>
      <c r="E189" s="1495" t="s">
        <v>2411</v>
      </c>
      <c r="F189" s="1495" t="s">
        <v>2317</v>
      </c>
      <c r="G189" s="1507">
        <v>4391.76</v>
      </c>
      <c r="H189" s="1501" t="s">
        <v>2864</v>
      </c>
      <c r="I189" s="1503" t="s">
        <v>2664</v>
      </c>
      <c r="J189" s="1469">
        <v>4391.76</v>
      </c>
      <c r="K189" s="1490"/>
      <c r="L189" s="1490"/>
      <c r="M189" s="865"/>
    </row>
    <row r="190" spans="4:13" ht="12.75">
      <c r="D190" s="1499">
        <v>1241</v>
      </c>
      <c r="E190" s="1495" t="s">
        <v>2412</v>
      </c>
      <c r="F190" s="1495" t="s">
        <v>2319</v>
      </c>
      <c r="G190" s="1507">
        <v>6281.4</v>
      </c>
      <c r="H190" s="1501" t="s">
        <v>2864</v>
      </c>
      <c r="I190" s="1503" t="s">
        <v>2664</v>
      </c>
      <c r="J190" s="1466">
        <v>6281.4</v>
      </c>
      <c r="K190" s="1490"/>
      <c r="L190" s="1490"/>
      <c r="M190" s="865"/>
    </row>
    <row r="191" spans="4:13" ht="12.75">
      <c r="D191" s="1499">
        <v>1241</v>
      </c>
      <c r="E191" s="1495" t="s">
        <v>2413</v>
      </c>
      <c r="F191" s="1495" t="s">
        <v>2337</v>
      </c>
      <c r="G191" s="1507">
        <v>12934</v>
      </c>
      <c r="H191" s="1501" t="s">
        <v>2866</v>
      </c>
      <c r="I191" s="1503">
        <v>41017</v>
      </c>
      <c r="J191" s="1469">
        <v>12934</v>
      </c>
      <c r="K191" s="1490"/>
      <c r="L191" s="1490"/>
      <c r="M191" s="865"/>
    </row>
    <row r="192" spans="4:13" ht="12.75">
      <c r="D192" s="1499">
        <v>1241</v>
      </c>
      <c r="E192" s="1495" t="s">
        <v>2414</v>
      </c>
      <c r="F192" s="1495" t="s">
        <v>2337</v>
      </c>
      <c r="G192" s="1507">
        <v>12934</v>
      </c>
      <c r="H192" s="1501" t="s">
        <v>2866</v>
      </c>
      <c r="I192" s="1503">
        <v>41017</v>
      </c>
      <c r="J192" s="1466">
        <v>12934</v>
      </c>
      <c r="K192" s="1490"/>
      <c r="L192" s="1490"/>
      <c r="M192" s="865"/>
    </row>
    <row r="193" spans="4:13" ht="12.75">
      <c r="D193" s="1499">
        <v>1241</v>
      </c>
      <c r="E193" s="1495" t="s">
        <v>2456</v>
      </c>
      <c r="F193" s="1495" t="s">
        <v>2312</v>
      </c>
      <c r="G193" s="1507">
        <v>14278.65</v>
      </c>
      <c r="H193" s="1501" t="s">
        <v>2886</v>
      </c>
      <c r="I193" s="1503">
        <v>43571</v>
      </c>
      <c r="J193" s="1470">
        <v>14278.65</v>
      </c>
      <c r="K193" s="1490"/>
      <c r="L193" s="1490"/>
      <c r="M193" s="865"/>
    </row>
    <row r="194" spans="4:13" ht="12.75">
      <c r="D194" s="1499">
        <v>1241</v>
      </c>
      <c r="E194" s="1495" t="s">
        <v>2459</v>
      </c>
      <c r="F194" s="1495" t="s">
        <v>2354</v>
      </c>
      <c r="G194" s="1507">
        <v>22487.48</v>
      </c>
      <c r="H194" s="1501" t="s">
        <v>2887</v>
      </c>
      <c r="I194" s="1503">
        <v>44373</v>
      </c>
      <c r="J194" s="1470">
        <v>22487.48</v>
      </c>
      <c r="K194" s="1490"/>
      <c r="L194" s="1490"/>
      <c r="M194" s="865"/>
    </row>
    <row r="195" spans="4:13" ht="12.75">
      <c r="D195" s="1499"/>
      <c r="E195" s="1495"/>
      <c r="F195" s="1495"/>
      <c r="G195" s="1507"/>
      <c r="H195" s="1501"/>
      <c r="I195" s="1503"/>
      <c r="J195" s="1470"/>
      <c r="K195" s="1490"/>
      <c r="L195" s="1490"/>
      <c r="M195" s="865"/>
    </row>
    <row r="196" spans="4:13" ht="12.75">
      <c r="D196" s="1499"/>
      <c r="E196" s="1495"/>
      <c r="F196" s="1495"/>
      <c r="G196" s="1507"/>
      <c r="H196" s="1501"/>
      <c r="I196" s="1503"/>
      <c r="J196" s="1470"/>
      <c r="K196" s="1490"/>
      <c r="L196" s="1490"/>
      <c r="M196" s="865"/>
    </row>
    <row r="197" spans="4:13" ht="12.75">
      <c r="D197" s="1499"/>
      <c r="E197" s="1495"/>
      <c r="F197" s="1495"/>
      <c r="G197" s="1507"/>
      <c r="H197" s="1501"/>
      <c r="I197" s="1503"/>
      <c r="J197" s="1470"/>
      <c r="K197" s="1490"/>
      <c r="L197" s="1490"/>
      <c r="M197" s="865"/>
    </row>
    <row r="198" spans="4:13" ht="12.75">
      <c r="D198" s="1499"/>
      <c r="E198" s="1495"/>
      <c r="F198" s="1495"/>
      <c r="G198" s="1507"/>
      <c r="H198" s="1501"/>
      <c r="I198" s="1503"/>
      <c r="J198" s="1470"/>
      <c r="K198" s="1490"/>
      <c r="L198" s="1490"/>
      <c r="M198" s="865"/>
    </row>
    <row r="199" spans="4:13" ht="12.75">
      <c r="D199" s="1499"/>
      <c r="E199" s="1495"/>
      <c r="F199" s="1495"/>
      <c r="G199" s="1507"/>
      <c r="H199" s="1501"/>
      <c r="I199" s="1503"/>
      <c r="J199" s="1470"/>
      <c r="K199" s="1490"/>
      <c r="L199" s="1490"/>
      <c r="M199" s="865"/>
    </row>
    <row r="200" spans="4:13" ht="12.75">
      <c r="D200" s="1499"/>
      <c r="E200" s="1495"/>
      <c r="F200" s="1495"/>
      <c r="G200" s="1507"/>
      <c r="H200" s="1501"/>
      <c r="I200" s="1503"/>
      <c r="J200" s="1470"/>
      <c r="K200" s="1490"/>
      <c r="L200" s="1490"/>
      <c r="M200" s="865"/>
    </row>
    <row r="201" spans="4:13" ht="12.75">
      <c r="D201" s="1499"/>
      <c r="E201" s="1495"/>
      <c r="F201" s="1495"/>
      <c r="G201" s="1507"/>
      <c r="H201" s="1501"/>
      <c r="I201" s="1503"/>
      <c r="J201" s="1470"/>
      <c r="K201" s="1490"/>
      <c r="L201" s="1490"/>
      <c r="M201" s="865"/>
    </row>
    <row r="202" spans="4:13" ht="12.75">
      <c r="D202" s="1499"/>
      <c r="E202" s="1495"/>
      <c r="F202" s="1495"/>
      <c r="G202" s="1507"/>
      <c r="H202" s="1501"/>
      <c r="I202" s="1503"/>
      <c r="J202" s="1470"/>
      <c r="K202" s="1490"/>
      <c r="L202" s="1490"/>
      <c r="M202" s="865"/>
    </row>
    <row r="203" spans="4:13" ht="12.75">
      <c r="D203" s="1499"/>
      <c r="E203" s="1495"/>
      <c r="F203" s="1495"/>
      <c r="G203" s="1507"/>
      <c r="H203" s="1501"/>
      <c r="I203" s="1503"/>
      <c r="J203" s="1470"/>
      <c r="K203" s="1490"/>
      <c r="L203" s="1490"/>
      <c r="M203" s="865"/>
    </row>
    <row r="204" spans="4:13" ht="12.75">
      <c r="D204" s="1499"/>
      <c r="E204" s="1495"/>
      <c r="F204" s="1495"/>
      <c r="G204" s="1507"/>
      <c r="H204" s="1501"/>
      <c r="I204" s="1503"/>
      <c r="J204" s="1470"/>
      <c r="K204" s="1490"/>
      <c r="L204" s="1490"/>
      <c r="M204" s="865"/>
    </row>
    <row r="205" spans="4:13" ht="12.75">
      <c r="D205" s="1499"/>
      <c r="E205" s="1495"/>
      <c r="F205" s="1495"/>
      <c r="G205" s="1507"/>
      <c r="H205" s="1501"/>
      <c r="I205" s="1503"/>
      <c r="J205" s="1470"/>
      <c r="K205" s="1490"/>
      <c r="L205" s="1490"/>
      <c r="M205" s="865"/>
    </row>
    <row r="206" spans="4:13" ht="12.75">
      <c r="D206" s="1499"/>
      <c r="E206" s="1495"/>
      <c r="F206" s="1495"/>
      <c r="G206" s="1507"/>
      <c r="H206" s="1501"/>
      <c r="I206" s="1503"/>
      <c r="J206" s="1470"/>
      <c r="K206" s="1490"/>
      <c r="L206" s="1490"/>
      <c r="M206" s="865"/>
    </row>
    <row r="207" spans="4:13" ht="12.75">
      <c r="D207" s="1499"/>
      <c r="E207" s="1495"/>
      <c r="F207" s="1495"/>
      <c r="G207" s="1507"/>
      <c r="H207" s="1501"/>
      <c r="I207" s="1503"/>
      <c r="J207" s="1470"/>
      <c r="K207" s="1490"/>
      <c r="L207" s="1490"/>
      <c r="M207" s="865"/>
    </row>
    <row r="208" spans="4:13" ht="12.75">
      <c r="D208" s="1499"/>
      <c r="E208" s="1495"/>
      <c r="F208" s="1495"/>
      <c r="G208" s="1507"/>
      <c r="H208" s="1501"/>
      <c r="I208" s="1503"/>
      <c r="J208" s="1470"/>
      <c r="K208" s="1490"/>
      <c r="L208" s="1490"/>
      <c r="M208" s="865"/>
    </row>
    <row r="209" spans="3:13">
      <c r="D209" s="1497"/>
      <c r="E209" s="1498"/>
      <c r="F209" s="1498"/>
      <c r="G209" s="1498"/>
      <c r="H209" s="1498"/>
      <c r="I209" s="1498"/>
      <c r="J209" s="1498"/>
      <c r="K209" s="1490"/>
      <c r="L209" s="1490"/>
      <c r="M209" s="865"/>
    </row>
    <row r="210" spans="3:13">
      <c r="D210" s="867"/>
      <c r="E210" s="866"/>
      <c r="F210" s="866"/>
      <c r="G210" s="866"/>
      <c r="H210" s="866"/>
      <c r="I210" s="866"/>
      <c r="J210" s="866"/>
      <c r="K210" s="866"/>
      <c r="L210" s="866"/>
      <c r="M210" s="865"/>
    </row>
    <row r="211" spans="3:13">
      <c r="D211" s="867"/>
      <c r="E211" s="866"/>
      <c r="F211" s="866"/>
      <c r="G211" s="866"/>
      <c r="H211" s="866"/>
      <c r="I211" s="866"/>
      <c r="J211" s="866"/>
      <c r="K211" s="866"/>
      <c r="L211" s="866"/>
      <c r="M211" s="865"/>
    </row>
    <row r="212" spans="3:13">
      <c r="D212" s="867"/>
      <c r="E212" s="866"/>
      <c r="F212" s="866"/>
      <c r="G212" s="866"/>
      <c r="H212" s="866"/>
      <c r="I212" s="866"/>
      <c r="J212" s="866"/>
      <c r="K212" s="866"/>
      <c r="L212" s="866"/>
      <c r="M212" s="865"/>
    </row>
    <row r="213" spans="3:13" ht="12" thickBot="1">
      <c r="D213" s="864"/>
      <c r="E213" s="862"/>
      <c r="F213" s="1541" t="s">
        <v>1477</v>
      </c>
      <c r="G213" s="1542">
        <v>470710.1300000003</v>
      </c>
      <c r="H213" s="1542"/>
      <c r="I213" s="1542"/>
      <c r="J213" s="1542">
        <v>465910.1300000003</v>
      </c>
      <c r="K213" s="1543">
        <v>16</v>
      </c>
      <c r="L213" s="1543">
        <v>16</v>
      </c>
      <c r="M213" s="860"/>
    </row>
    <row r="214" spans="3:13">
      <c r="D214" s="1390" t="s">
        <v>2105</v>
      </c>
      <c r="E214" s="858"/>
      <c r="F214" s="858"/>
      <c r="G214" s="1413"/>
      <c r="H214" s="858"/>
      <c r="I214" s="858"/>
      <c r="J214" s="1413"/>
      <c r="K214" s="1413"/>
      <c r="L214" s="1413"/>
      <c r="M214" s="858"/>
    </row>
    <row r="215" spans="3:13">
      <c r="D215" s="858"/>
      <c r="E215" s="858"/>
      <c r="F215" s="858"/>
      <c r="G215" s="858"/>
      <c r="H215" s="858"/>
      <c r="I215" s="858"/>
      <c r="J215" s="858"/>
      <c r="K215" s="858"/>
      <c r="L215" s="858"/>
      <c r="M215" s="1413"/>
    </row>
    <row r="216" spans="3:13">
      <c r="D216" s="858"/>
      <c r="G216" s="858"/>
      <c r="H216" s="858"/>
      <c r="K216" s="858"/>
      <c r="L216" s="858"/>
      <c r="M216" s="858"/>
    </row>
    <row r="217" spans="3:13">
      <c r="D217" s="858"/>
      <c r="E217" s="858"/>
      <c r="F217" s="858"/>
      <c r="G217" s="858"/>
      <c r="H217" s="858"/>
      <c r="I217" s="858"/>
      <c r="J217" s="858"/>
      <c r="K217" s="858"/>
      <c r="L217" s="858"/>
      <c r="M217" s="858"/>
    </row>
    <row r="218" spans="3:13">
      <c r="D218" s="858"/>
      <c r="E218" s="858"/>
      <c r="F218" s="858"/>
      <c r="G218" s="858"/>
      <c r="H218" s="858"/>
      <c r="I218" s="858"/>
      <c r="J218" s="858"/>
      <c r="K218" s="858"/>
      <c r="L218" s="858"/>
      <c r="M218" s="858"/>
    </row>
    <row r="219" spans="3:13">
      <c r="D219" s="2070">
        <v>16</v>
      </c>
      <c r="E219" s="2070"/>
      <c r="F219" s="2070"/>
      <c r="G219" s="858"/>
      <c r="H219" s="858"/>
      <c r="I219" s="2070"/>
      <c r="J219" s="2070"/>
      <c r="K219" s="2071">
        <v>16</v>
      </c>
      <c r="L219" s="2071"/>
      <c r="M219" s="2071"/>
    </row>
    <row r="220" spans="3:13">
      <c r="D220" s="2070" t="s">
        <v>2869</v>
      </c>
      <c r="E220" s="2070"/>
      <c r="F220" s="2070"/>
      <c r="G220" s="858"/>
      <c r="H220" s="858"/>
      <c r="I220" s="2072"/>
      <c r="J220" s="2072"/>
      <c r="K220" s="2072" t="s">
        <v>2876</v>
      </c>
      <c r="L220" s="2072"/>
      <c r="M220" s="2072"/>
    </row>
    <row r="221" spans="3:13">
      <c r="D221" s="2072" t="s">
        <v>2870</v>
      </c>
      <c r="E221" s="2072"/>
      <c r="F221" s="2072"/>
      <c r="G221" s="858"/>
      <c r="H221" s="858"/>
      <c r="I221" s="1414"/>
      <c r="J221" s="1414"/>
      <c r="K221" s="1414"/>
      <c r="L221" s="1414" t="s">
        <v>2875</v>
      </c>
      <c r="M221" s="1414"/>
    </row>
    <row r="222" spans="3:13" ht="12.75">
      <c r="C222" s="791" t="s">
        <v>1445</v>
      </c>
      <c r="D222" s="666"/>
      <c r="E222" s="787"/>
      <c r="F222" s="666"/>
      <c r="G222" s="666"/>
      <c r="H222" s="666"/>
      <c r="I222" s="666"/>
      <c r="J222" s="1414"/>
      <c r="K222" s="1414"/>
      <c r="L222" s="1414"/>
      <c r="M222" s="1414"/>
    </row>
    <row r="223" spans="3:13" ht="12.75">
      <c r="C223" s="674" t="s">
        <v>1389</v>
      </c>
      <c r="D223" s="789" t="s">
        <v>1476</v>
      </c>
      <c r="E223" s="790"/>
      <c r="F223" s="789"/>
      <c r="G223" s="666"/>
      <c r="H223" s="666"/>
      <c r="I223" s="666"/>
      <c r="J223" s="1414"/>
      <c r="K223" s="1414"/>
      <c r="L223" s="1414"/>
      <c r="M223" s="1414"/>
    </row>
    <row r="224" spans="3:13" ht="12.75">
      <c r="C224" s="674" t="s">
        <v>1387</v>
      </c>
      <c r="D224" s="789" t="s">
        <v>1475</v>
      </c>
      <c r="E224" s="790"/>
      <c r="F224" s="789"/>
      <c r="G224" s="666"/>
      <c r="H224" s="666"/>
      <c r="I224" s="666"/>
      <c r="J224" s="1414"/>
      <c r="K224" s="1414"/>
      <c r="L224" s="1414"/>
      <c r="M224" s="1414"/>
    </row>
    <row r="225" spans="3:14" ht="12.75">
      <c r="C225" s="674"/>
      <c r="D225" s="789"/>
      <c r="E225" s="790"/>
      <c r="F225" s="789"/>
      <c r="G225" s="666"/>
      <c r="H225" s="666"/>
      <c r="I225" s="688" t="s">
        <v>1474</v>
      </c>
      <c r="J225" s="688"/>
      <c r="K225" s="688"/>
      <c r="L225" s="688"/>
      <c r="M225" s="688"/>
    </row>
    <row r="226" spans="3:14" ht="12.75">
      <c r="C226" s="674"/>
      <c r="D226" s="789"/>
      <c r="E226" s="790"/>
      <c r="F226" s="789"/>
      <c r="G226" s="666"/>
      <c r="H226" s="666"/>
      <c r="I226" s="688" t="s">
        <v>1473</v>
      </c>
      <c r="J226" s="688"/>
      <c r="K226" s="688"/>
      <c r="L226" s="688"/>
      <c r="M226" s="688"/>
    </row>
    <row r="227" spans="3:14" ht="12.75">
      <c r="C227" s="674"/>
      <c r="D227" s="789"/>
      <c r="E227" s="790"/>
      <c r="F227" s="789"/>
      <c r="G227" s="666"/>
      <c r="H227" s="666"/>
      <c r="I227" s="688" t="s">
        <v>1472</v>
      </c>
      <c r="J227" s="688"/>
      <c r="K227" s="688"/>
      <c r="L227" s="688"/>
      <c r="M227" s="688"/>
    </row>
    <row r="228" spans="3:14" ht="12.75">
      <c r="C228" s="674"/>
      <c r="D228" s="789"/>
      <c r="E228" s="790"/>
      <c r="F228" s="789"/>
      <c r="G228" s="857"/>
      <c r="H228" s="857"/>
      <c r="I228" s="688" t="s">
        <v>1471</v>
      </c>
      <c r="J228" s="688"/>
      <c r="K228" s="688"/>
      <c r="L228" s="688"/>
      <c r="M228" s="688"/>
    </row>
    <row r="229" spans="3:14" ht="12.75">
      <c r="C229" s="674"/>
      <c r="D229" s="789"/>
      <c r="E229" s="790"/>
      <c r="F229" s="789"/>
      <c r="G229" s="857"/>
      <c r="H229" s="857"/>
      <c r="I229" s="688" t="s">
        <v>1470</v>
      </c>
      <c r="J229" s="688"/>
      <c r="K229" s="688"/>
      <c r="L229" s="688"/>
      <c r="M229" s="688"/>
    </row>
    <row r="230" spans="3:14" ht="12.75">
      <c r="C230" s="674"/>
      <c r="D230" s="789"/>
      <c r="E230" s="790"/>
      <c r="F230" s="789"/>
      <c r="G230" s="857"/>
      <c r="H230" s="857"/>
      <c r="I230" s="688" t="s">
        <v>1469</v>
      </c>
      <c r="J230" s="688"/>
      <c r="K230" s="688"/>
      <c r="L230" s="688"/>
      <c r="M230" s="688"/>
    </row>
    <row r="231" spans="3:14" ht="12.75">
      <c r="C231" s="674"/>
      <c r="D231" s="789"/>
      <c r="E231" s="790"/>
      <c r="F231" s="789"/>
      <c r="G231" s="857"/>
      <c r="H231" s="857"/>
      <c r="I231" s="688" t="s">
        <v>1468</v>
      </c>
      <c r="J231" s="688"/>
      <c r="K231" s="688"/>
      <c r="L231" s="688"/>
      <c r="M231" s="688"/>
    </row>
    <row r="232" spans="3:14" ht="12.75">
      <c r="C232" s="674"/>
      <c r="D232" s="789"/>
      <c r="E232" s="790"/>
      <c r="F232" s="789"/>
      <c r="G232" s="857"/>
      <c r="H232" s="857"/>
      <c r="I232" s="688" t="s">
        <v>1467</v>
      </c>
      <c r="J232" s="688"/>
      <c r="K232" s="688"/>
      <c r="L232" s="688"/>
      <c r="M232" s="688"/>
    </row>
    <row r="233" spans="3:14" ht="12.75">
      <c r="C233" s="674"/>
      <c r="D233" s="789"/>
      <c r="E233" s="790"/>
      <c r="F233" s="789"/>
      <c r="G233" s="857"/>
      <c r="H233" s="857"/>
      <c r="I233" s="688" t="s">
        <v>1466</v>
      </c>
      <c r="J233" s="688"/>
      <c r="K233" s="688"/>
      <c r="L233" s="688"/>
      <c r="M233" s="688"/>
    </row>
    <row r="234" spans="3:14" ht="12.75">
      <c r="C234" s="674"/>
      <c r="D234" s="789"/>
      <c r="E234" s="790"/>
      <c r="F234" s="789"/>
      <c r="G234" s="857"/>
      <c r="H234" s="857"/>
      <c r="I234" s="688" t="s">
        <v>1465</v>
      </c>
      <c r="J234" s="688"/>
      <c r="K234" s="688"/>
      <c r="L234" s="688"/>
      <c r="M234" s="688"/>
    </row>
    <row r="235" spans="3:14" ht="12.75">
      <c r="C235" s="674"/>
      <c r="D235" s="789"/>
      <c r="E235" s="790"/>
      <c r="F235" s="789"/>
      <c r="G235" s="857"/>
      <c r="H235" s="857"/>
      <c r="I235" s="688" t="s">
        <v>1464</v>
      </c>
      <c r="J235" s="688"/>
      <c r="K235" s="688"/>
      <c r="L235" s="688"/>
      <c r="M235" s="688"/>
    </row>
    <row r="236" spans="3:14" ht="12.75">
      <c r="C236" s="674"/>
      <c r="D236" s="789"/>
      <c r="E236" s="790"/>
      <c r="F236" s="789"/>
      <c r="G236" s="857"/>
      <c r="H236" s="857"/>
      <c r="I236" s="688"/>
      <c r="J236" s="688"/>
      <c r="K236" s="688"/>
      <c r="L236" s="688"/>
      <c r="M236" s="688"/>
    </row>
    <row r="238" spans="3:14" ht="12.75">
      <c r="C238" s="2044" t="s">
        <v>1648</v>
      </c>
      <c r="D238" s="2044"/>
      <c r="E238" s="2044"/>
      <c r="F238" s="2044"/>
      <c r="G238" s="2044"/>
      <c r="H238" s="2044"/>
      <c r="I238" s="2044"/>
      <c r="J238" s="2044"/>
      <c r="K238" s="2044"/>
      <c r="L238" s="2044"/>
      <c r="M238" s="2044"/>
      <c r="N238" s="2044"/>
    </row>
    <row r="239" spans="3:14" ht="12.75">
      <c r="C239" s="2044" t="s">
        <v>1491</v>
      </c>
      <c r="D239" s="2044"/>
      <c r="E239" s="2044"/>
      <c r="F239" s="2044"/>
      <c r="G239" s="2044"/>
      <c r="H239" s="2044"/>
      <c r="I239" s="2044"/>
      <c r="J239" s="2044"/>
      <c r="K239" s="2044"/>
      <c r="L239" s="2044"/>
      <c r="M239" s="2044"/>
      <c r="N239" s="2044"/>
    </row>
    <row r="240" spans="3:14" ht="12.75">
      <c r="C240" s="2045" t="s">
        <v>1373</v>
      </c>
      <c r="D240" s="2045"/>
      <c r="E240" s="2045"/>
      <c r="F240" s="2045"/>
      <c r="G240" s="2045"/>
      <c r="H240" s="2045"/>
      <c r="I240" s="2045"/>
      <c r="J240" s="2045"/>
      <c r="K240" s="2045"/>
      <c r="L240" s="2045"/>
      <c r="M240" s="2045"/>
      <c r="N240" s="2045"/>
    </row>
    <row r="241" spans="3:14" ht="12.75">
      <c r="C241" s="1415"/>
      <c r="D241" s="1415"/>
      <c r="E241" s="1415"/>
      <c r="F241" s="1415"/>
      <c r="G241" s="1415"/>
      <c r="H241" s="1415"/>
      <c r="I241" s="1415"/>
      <c r="J241" s="1415"/>
      <c r="K241" s="1415"/>
      <c r="L241" s="1415"/>
      <c r="M241" s="1415"/>
      <c r="N241" s="1415"/>
    </row>
    <row r="242" spans="3:14" ht="12.75">
      <c r="C242" s="1415"/>
      <c r="D242" s="1415"/>
      <c r="E242" s="1415"/>
      <c r="F242" s="1415"/>
      <c r="G242" s="1415"/>
      <c r="H242" s="1415"/>
      <c r="I242" s="1415"/>
      <c r="J242" s="1415"/>
      <c r="K242" s="1415"/>
      <c r="L242" s="1415"/>
      <c r="M242" s="1415"/>
      <c r="N242" s="1415"/>
    </row>
    <row r="243" spans="3:14" ht="12.75">
      <c r="C243" s="1415"/>
      <c r="D243" s="1415"/>
      <c r="E243" s="1415"/>
      <c r="F243" s="1415"/>
      <c r="G243" s="1415"/>
      <c r="H243" s="1415"/>
      <c r="I243" s="1415"/>
      <c r="J243" s="1415"/>
      <c r="K243" s="1415"/>
      <c r="L243" s="1415"/>
      <c r="M243" s="1415"/>
      <c r="N243" s="1415"/>
    </row>
    <row r="245" spans="3:14">
      <c r="D245" s="2046"/>
      <c r="E245" s="858"/>
      <c r="F245" s="858"/>
      <c r="G245" s="858"/>
      <c r="H245" s="858"/>
      <c r="I245" s="858"/>
      <c r="J245" s="858"/>
      <c r="K245" s="858"/>
      <c r="L245" s="858"/>
      <c r="M245" s="858"/>
    </row>
    <row r="246" spans="3:14">
      <c r="D246" s="2047"/>
      <c r="E246" s="858"/>
      <c r="F246" s="2048" t="s">
        <v>1490</v>
      </c>
      <c r="G246" s="2048"/>
      <c r="H246" s="1504" t="s">
        <v>2868</v>
      </c>
      <c r="I246" s="1504"/>
      <c r="J246" s="1504"/>
      <c r="K246" s="1504"/>
      <c r="L246" s="1504"/>
      <c r="M246" s="1505"/>
    </row>
    <row r="247" spans="3:14">
      <c r="D247" s="2047"/>
      <c r="E247" s="858"/>
      <c r="F247" s="858"/>
      <c r="G247" s="858"/>
      <c r="H247" s="858"/>
      <c r="I247" s="858"/>
      <c r="J247" s="858"/>
      <c r="K247" s="858"/>
      <c r="L247" s="858"/>
      <c r="M247" s="858"/>
    </row>
    <row r="248" spans="3:14">
      <c r="D248" s="869">
        <v>1</v>
      </c>
      <c r="E248" s="858"/>
      <c r="F248" s="858"/>
      <c r="G248" s="858"/>
      <c r="H248" s="858"/>
      <c r="I248" s="858"/>
      <c r="J248" s="858"/>
      <c r="K248" s="858"/>
      <c r="L248" s="858"/>
      <c r="M248" s="858"/>
    </row>
    <row r="249" spans="3:14">
      <c r="D249" s="858"/>
      <c r="E249" s="877" t="s">
        <v>1489</v>
      </c>
      <c r="F249" s="1412">
        <v>1242</v>
      </c>
      <c r="G249" s="858"/>
      <c r="H249" s="858"/>
      <c r="J249" s="858" t="s">
        <v>2897</v>
      </c>
      <c r="M249" s="875">
        <v>4</v>
      </c>
    </row>
    <row r="250" spans="3:14" ht="12" thickBot="1">
      <c r="D250" s="858"/>
      <c r="E250" s="858"/>
      <c r="F250" s="858"/>
      <c r="G250" s="858"/>
      <c r="H250" s="858"/>
      <c r="I250" s="858"/>
      <c r="J250" s="858"/>
      <c r="K250" s="858"/>
      <c r="L250" s="858"/>
      <c r="M250" s="858"/>
    </row>
    <row r="251" spans="3:14" ht="12" thickBot="1">
      <c r="D251" s="2049" t="s">
        <v>1488</v>
      </c>
      <c r="E251" s="2050"/>
      <c r="F251" s="2050"/>
      <c r="G251" s="2050"/>
      <c r="H251" s="2050"/>
      <c r="I251" s="2050"/>
      <c r="J251" s="2050"/>
      <c r="K251" s="2050"/>
      <c r="L251" s="2050"/>
      <c r="M251" s="2051"/>
    </row>
    <row r="252" spans="3:14" ht="12" thickBot="1">
      <c r="D252" s="874"/>
      <c r="E252" s="874"/>
      <c r="F252" s="874"/>
      <c r="G252" s="874"/>
      <c r="H252" s="874"/>
      <c r="I252" s="874"/>
      <c r="J252" s="874"/>
      <c r="K252" s="874"/>
      <c r="L252" s="874"/>
      <c r="M252" s="874"/>
    </row>
    <row r="253" spans="3:14" ht="12" thickBot="1">
      <c r="D253" s="2052" t="s">
        <v>1487</v>
      </c>
      <c r="E253" s="2053"/>
      <c r="F253" s="2053"/>
      <c r="G253" s="2054"/>
      <c r="H253" s="2055" t="s">
        <v>1486</v>
      </c>
      <c r="I253" s="2053"/>
      <c r="J253" s="2054"/>
      <c r="K253" s="2056" t="s">
        <v>1485</v>
      </c>
      <c r="L253" s="2056"/>
      <c r="M253" s="2058" t="s">
        <v>1484</v>
      </c>
    </row>
    <row r="254" spans="3:14" ht="12" thickBot="1">
      <c r="D254" s="2061" t="s">
        <v>1483</v>
      </c>
      <c r="E254" s="2063" t="s">
        <v>1458</v>
      </c>
      <c r="F254" s="2063" t="s">
        <v>1482</v>
      </c>
      <c r="G254" s="2065" t="s">
        <v>1481</v>
      </c>
      <c r="H254" s="2067" t="s">
        <v>1480</v>
      </c>
      <c r="I254" s="2068"/>
      <c r="J254" s="2069"/>
      <c r="K254" s="2057"/>
      <c r="L254" s="2057"/>
      <c r="M254" s="2059"/>
    </row>
    <row r="255" spans="3:14">
      <c r="D255" s="2062"/>
      <c r="E255" s="2064"/>
      <c r="F255" s="2064"/>
      <c r="G255" s="2066"/>
      <c r="H255" s="873" t="s">
        <v>1396</v>
      </c>
      <c r="I255" s="873" t="s">
        <v>1395</v>
      </c>
      <c r="J255" s="873" t="s">
        <v>1447</v>
      </c>
      <c r="K255" s="873" t="s">
        <v>1479</v>
      </c>
      <c r="L255" s="872" t="s">
        <v>1478</v>
      </c>
      <c r="M255" s="2060"/>
    </row>
    <row r="256" spans="3:14">
      <c r="D256" s="871">
        <v>5</v>
      </c>
      <c r="E256" s="870">
        <v>6</v>
      </c>
      <c r="F256" s="870">
        <v>7</v>
      </c>
      <c r="G256" s="870">
        <v>8</v>
      </c>
      <c r="H256" s="869">
        <v>9</v>
      </c>
      <c r="I256" s="869">
        <v>10</v>
      </c>
      <c r="J256" s="869">
        <v>11</v>
      </c>
      <c r="K256" s="869">
        <v>12</v>
      </c>
      <c r="L256" s="869">
        <v>13</v>
      </c>
      <c r="M256" s="868">
        <v>14</v>
      </c>
    </row>
    <row r="257" spans="4:13" ht="12.75">
      <c r="D257" s="1499" t="s">
        <v>2415</v>
      </c>
      <c r="E257" s="1425" t="s">
        <v>2416</v>
      </c>
      <c r="F257" s="1427" t="s">
        <v>2417</v>
      </c>
      <c r="G257" s="1467">
        <v>3650</v>
      </c>
      <c r="H257" s="1451"/>
      <c r="I257" s="1451"/>
      <c r="J257" s="1467">
        <v>3650</v>
      </c>
      <c r="K257" s="866"/>
      <c r="L257" s="866"/>
      <c r="M257" s="865"/>
    </row>
    <row r="258" spans="4:13" ht="14.25">
      <c r="D258" s="1499" t="s">
        <v>2415</v>
      </c>
      <c r="E258" s="1432" t="s">
        <v>2418</v>
      </c>
      <c r="F258" s="1432" t="s">
        <v>2419</v>
      </c>
      <c r="G258" s="1471">
        <v>8674.7999999999993</v>
      </c>
      <c r="H258" s="1534" t="s">
        <v>2883</v>
      </c>
      <c r="I258" s="1456" t="s">
        <v>2711</v>
      </c>
      <c r="J258" s="1471">
        <v>8674.7999999999993</v>
      </c>
      <c r="K258" s="866"/>
      <c r="L258" s="866"/>
      <c r="M258" s="865"/>
    </row>
    <row r="259" spans="4:13" ht="14.25">
      <c r="D259" s="1499" t="s">
        <v>2415</v>
      </c>
      <c r="E259" s="1425" t="s">
        <v>2457</v>
      </c>
      <c r="F259" s="1425" t="s">
        <v>2458</v>
      </c>
      <c r="G259" s="1466">
        <v>8698.84</v>
      </c>
      <c r="H259" s="1534" t="s">
        <v>2888</v>
      </c>
      <c r="I259" s="1450">
        <v>43677</v>
      </c>
      <c r="J259" s="1466">
        <v>8698.84</v>
      </c>
      <c r="K259" s="866"/>
      <c r="L259" s="866"/>
      <c r="M259" s="865"/>
    </row>
    <row r="260" spans="4:13" ht="12.75">
      <c r="D260" s="1499"/>
      <c r="E260" s="1494"/>
      <c r="F260" s="1530"/>
      <c r="G260" s="1531"/>
      <c r="H260" s="1532"/>
      <c r="I260" s="1533"/>
      <c r="J260" s="1466"/>
      <c r="K260" s="866"/>
      <c r="L260" s="866"/>
      <c r="M260" s="865"/>
    </row>
    <row r="261" spans="4:13" ht="12.75">
      <c r="D261" s="1499"/>
      <c r="E261" s="1494"/>
      <c r="F261" s="1530"/>
      <c r="G261" s="1531"/>
      <c r="H261" s="1532"/>
      <c r="I261" s="1533"/>
      <c r="J261" s="1466"/>
      <c r="K261" s="1490"/>
      <c r="L261" s="1490"/>
      <c r="M261" s="865"/>
    </row>
    <row r="262" spans="4:13" ht="12.75">
      <c r="D262" s="1499"/>
      <c r="E262" s="1494"/>
      <c r="F262" s="1530"/>
      <c r="G262" s="1531"/>
      <c r="H262" s="1532"/>
      <c r="I262" s="1533"/>
      <c r="J262" s="1466"/>
      <c r="K262" s="1490"/>
      <c r="L262" s="1490"/>
      <c r="M262" s="865"/>
    </row>
    <row r="263" spans="4:13" ht="12.75">
      <c r="D263" s="1499"/>
      <c r="E263" s="1494"/>
      <c r="F263" s="1530"/>
      <c r="G263" s="1531"/>
      <c r="H263" s="1532"/>
      <c r="I263" s="1533"/>
      <c r="J263" s="1466"/>
      <c r="K263" s="1490"/>
      <c r="L263" s="1490"/>
      <c r="M263" s="865"/>
    </row>
    <row r="264" spans="4:13" ht="12.75">
      <c r="D264" s="1499"/>
      <c r="E264" s="1494"/>
      <c r="F264" s="1530"/>
      <c r="G264" s="1531"/>
      <c r="H264" s="1532"/>
      <c r="I264" s="1533"/>
      <c r="J264" s="1466"/>
      <c r="K264" s="1490"/>
      <c r="L264" s="1490"/>
      <c r="M264" s="865"/>
    </row>
    <row r="265" spans="4:13" ht="12.75">
      <c r="D265" s="1499"/>
      <c r="E265" s="1494"/>
      <c r="F265" s="1530"/>
      <c r="G265" s="1531"/>
      <c r="H265" s="1532"/>
      <c r="I265" s="1533"/>
      <c r="J265" s="1466"/>
      <c r="K265" s="1490"/>
      <c r="L265" s="1490"/>
      <c r="M265" s="865"/>
    </row>
    <row r="266" spans="4:13" ht="12.75">
      <c r="D266" s="1499"/>
      <c r="E266" s="1494"/>
      <c r="F266" s="1530"/>
      <c r="G266" s="1531"/>
      <c r="H266" s="1532"/>
      <c r="I266" s="1533"/>
      <c r="J266" s="1466"/>
      <c r="K266" s="1490"/>
      <c r="L266" s="1490"/>
      <c r="M266" s="865"/>
    </row>
    <row r="267" spans="4:13" ht="12.75">
      <c r="D267" s="1499"/>
      <c r="E267" s="1494"/>
      <c r="F267" s="1530"/>
      <c r="G267" s="1531"/>
      <c r="H267" s="1532"/>
      <c r="I267" s="1533"/>
      <c r="J267" s="1466"/>
      <c r="K267" s="1490"/>
      <c r="L267" s="1490"/>
      <c r="M267" s="865"/>
    </row>
    <row r="268" spans="4:13" ht="12.75">
      <c r="D268" s="1499"/>
      <c r="E268" s="1494"/>
      <c r="F268" s="1530"/>
      <c r="G268" s="1531"/>
      <c r="H268" s="1532"/>
      <c r="I268" s="1533"/>
      <c r="J268" s="1466"/>
      <c r="K268" s="1490"/>
      <c r="L268" s="1490"/>
      <c r="M268" s="865"/>
    </row>
    <row r="269" spans="4:13" ht="12.75">
      <c r="D269" s="1499"/>
      <c r="E269" s="1494"/>
      <c r="F269" s="1530"/>
      <c r="G269" s="1531"/>
      <c r="H269" s="1532"/>
      <c r="I269" s="1533"/>
      <c r="J269" s="1466"/>
      <c r="K269" s="1490"/>
      <c r="L269" s="1490"/>
      <c r="M269" s="865"/>
    </row>
    <row r="270" spans="4:13" ht="12.75">
      <c r="D270" s="1499"/>
      <c r="E270" s="1494"/>
      <c r="F270" s="1530"/>
      <c r="G270" s="1531"/>
      <c r="H270" s="1532"/>
      <c r="I270" s="1533"/>
      <c r="J270" s="1466"/>
      <c r="K270" s="1490"/>
      <c r="L270" s="1490"/>
      <c r="M270" s="865"/>
    </row>
    <row r="271" spans="4:13" ht="12.75">
      <c r="D271" s="1499"/>
      <c r="E271" s="1494"/>
      <c r="F271" s="1530"/>
      <c r="G271" s="1531"/>
      <c r="H271" s="1532"/>
      <c r="I271" s="1533"/>
      <c r="J271" s="1466"/>
      <c r="K271" s="1490"/>
      <c r="L271" s="1490"/>
      <c r="M271" s="865"/>
    </row>
    <row r="272" spans="4:13" ht="12.75">
      <c r="D272" s="1499"/>
      <c r="E272" s="1494"/>
      <c r="F272" s="1530"/>
      <c r="G272" s="1531"/>
      <c r="H272" s="1532"/>
      <c r="I272" s="1533"/>
      <c r="J272" s="1466"/>
      <c r="K272" s="1490"/>
      <c r="L272" s="1490"/>
      <c r="M272" s="865"/>
    </row>
    <row r="273" spans="4:13" ht="12.75">
      <c r="D273" s="1499"/>
      <c r="E273" s="1494"/>
      <c r="F273" s="1530"/>
      <c r="G273" s="1531"/>
      <c r="H273" s="1532"/>
      <c r="I273" s="1533"/>
      <c r="J273" s="1466"/>
      <c r="K273" s="1490"/>
      <c r="L273" s="1490"/>
      <c r="M273" s="865"/>
    </row>
    <row r="274" spans="4:13" ht="12.75">
      <c r="D274" s="1499"/>
      <c r="E274" s="1494"/>
      <c r="F274" s="1530"/>
      <c r="G274" s="1531"/>
      <c r="H274" s="1532"/>
      <c r="I274" s="1533"/>
      <c r="J274" s="1466"/>
      <c r="K274" s="1490"/>
      <c r="L274" s="1490"/>
      <c r="M274" s="865"/>
    </row>
    <row r="275" spans="4:13" ht="12.75">
      <c r="D275" s="1499"/>
      <c r="E275" s="1494"/>
      <c r="F275" s="1530"/>
      <c r="G275" s="1531"/>
      <c r="H275" s="1532"/>
      <c r="I275" s="1533"/>
      <c r="J275" s="1466"/>
      <c r="K275" s="1490"/>
      <c r="L275" s="1490"/>
      <c r="M275" s="865"/>
    </row>
    <row r="276" spans="4:13" ht="12.75">
      <c r="D276" s="1499"/>
      <c r="E276" s="1494"/>
      <c r="F276" s="1530"/>
      <c r="G276" s="1531"/>
      <c r="H276" s="1532"/>
      <c r="I276" s="1533"/>
      <c r="J276" s="1466"/>
      <c r="K276" s="1490"/>
      <c r="L276" s="1490"/>
      <c r="M276" s="865"/>
    </row>
    <row r="277" spans="4:13" ht="12.75">
      <c r="D277" s="1499"/>
      <c r="E277" s="1494"/>
      <c r="F277" s="1530"/>
      <c r="G277" s="1531"/>
      <c r="H277" s="1532"/>
      <c r="I277" s="1533"/>
      <c r="J277" s="1466"/>
      <c r="K277" s="1490"/>
      <c r="L277" s="1490"/>
      <c r="M277" s="865"/>
    </row>
    <row r="278" spans="4:13" ht="12.75">
      <c r="D278" s="1499"/>
      <c r="E278" s="1494"/>
      <c r="F278" s="1530"/>
      <c r="G278" s="1531"/>
      <c r="H278" s="1532"/>
      <c r="I278" s="1533"/>
      <c r="J278" s="1466"/>
      <c r="K278" s="1490"/>
      <c r="L278" s="1490"/>
      <c r="M278" s="865"/>
    </row>
    <row r="279" spans="4:13" ht="12.75">
      <c r="D279" s="1499"/>
      <c r="E279" s="1494"/>
      <c r="F279" s="1530"/>
      <c r="G279" s="1531"/>
      <c r="H279" s="1532"/>
      <c r="I279" s="1533"/>
      <c r="J279" s="1466"/>
      <c r="K279" s="1490"/>
      <c r="L279" s="1490"/>
      <c r="M279" s="865"/>
    </row>
    <row r="280" spans="4:13" ht="12.75">
      <c r="D280" s="1499"/>
      <c r="E280" s="1494"/>
      <c r="F280" s="1530"/>
      <c r="G280" s="1531"/>
      <c r="H280" s="1532"/>
      <c r="I280" s="1533"/>
      <c r="J280" s="1466"/>
      <c r="K280" s="1490"/>
      <c r="L280" s="1490"/>
      <c r="M280" s="865"/>
    </row>
    <row r="281" spans="4:13" ht="12.75">
      <c r="D281" s="1499"/>
      <c r="E281" s="1494"/>
      <c r="F281" s="1530"/>
      <c r="G281" s="1531"/>
      <c r="H281" s="1532"/>
      <c r="I281" s="1533"/>
      <c r="J281" s="1466"/>
      <c r="K281" s="1490"/>
      <c r="L281" s="1490"/>
      <c r="M281" s="865"/>
    </row>
    <row r="282" spans="4:13" ht="12.75">
      <c r="D282" s="1499"/>
      <c r="E282" s="1494"/>
      <c r="F282" s="1530"/>
      <c r="G282" s="1531"/>
      <c r="H282" s="1532"/>
      <c r="I282" s="1533"/>
      <c r="J282" s="1466"/>
      <c r="K282" s="1490"/>
      <c r="L282" s="1490"/>
      <c r="M282" s="865"/>
    </row>
    <row r="283" spans="4:13" ht="12.75">
      <c r="D283" s="1499"/>
      <c r="E283" s="1494"/>
      <c r="F283" s="1530"/>
      <c r="G283" s="1531"/>
      <c r="H283" s="1532"/>
      <c r="I283" s="1533"/>
      <c r="J283" s="1466"/>
      <c r="K283" s="1490"/>
      <c r="L283" s="1490"/>
      <c r="M283" s="865"/>
    </row>
    <row r="284" spans="4:13" ht="12.75">
      <c r="D284" s="1499"/>
      <c r="E284" s="1494"/>
      <c r="F284" s="1530"/>
      <c r="G284" s="1531"/>
      <c r="H284" s="1532"/>
      <c r="I284" s="1533"/>
      <c r="J284" s="1466"/>
      <c r="K284" s="1490"/>
      <c r="L284" s="1490"/>
      <c r="M284" s="865"/>
    </row>
    <row r="285" spans="4:13" ht="12.75">
      <c r="D285" s="1499"/>
      <c r="E285" s="1494"/>
      <c r="F285" s="1530"/>
      <c r="G285" s="1531"/>
      <c r="H285" s="1532"/>
      <c r="I285" s="1533"/>
      <c r="J285" s="1466"/>
      <c r="K285" s="1490"/>
      <c r="L285" s="1490"/>
      <c r="M285" s="865"/>
    </row>
    <row r="286" spans="4:13" ht="12.75">
      <c r="D286" s="1499"/>
      <c r="E286" s="1494"/>
      <c r="F286" s="1530"/>
      <c r="G286" s="1531"/>
      <c r="H286" s="1532"/>
      <c r="I286" s="1533"/>
      <c r="J286" s="1466"/>
      <c r="K286" s="1490"/>
      <c r="L286" s="1490"/>
      <c r="M286" s="865"/>
    </row>
    <row r="287" spans="4:13">
      <c r="D287" s="1497"/>
      <c r="E287" s="1498"/>
      <c r="F287" s="1498"/>
      <c r="G287" s="1498"/>
      <c r="H287" s="1498"/>
      <c r="I287" s="1498"/>
      <c r="J287" s="1498"/>
      <c r="K287" s="1490"/>
      <c r="L287" s="1490"/>
      <c r="M287" s="865"/>
    </row>
    <row r="288" spans="4:13">
      <c r="D288" s="867"/>
      <c r="E288" s="866"/>
      <c r="F288" s="866"/>
      <c r="G288" s="866"/>
      <c r="H288" s="866"/>
      <c r="I288" s="866"/>
      <c r="J288" s="866"/>
      <c r="K288" s="866"/>
      <c r="L288" s="866"/>
      <c r="M288" s="865"/>
    </row>
    <row r="289" spans="3:13">
      <c r="D289" s="867"/>
      <c r="E289" s="866"/>
      <c r="F289" s="866"/>
      <c r="G289" s="866"/>
      <c r="H289" s="866"/>
      <c r="I289" s="866"/>
      <c r="J289" s="866"/>
      <c r="K289" s="866"/>
      <c r="L289" s="866"/>
      <c r="M289" s="865"/>
    </row>
    <row r="290" spans="3:13">
      <c r="D290" s="867"/>
      <c r="E290" s="866"/>
      <c r="F290" s="866"/>
      <c r="G290" s="866"/>
      <c r="H290" s="866"/>
      <c r="I290" s="866"/>
      <c r="J290" s="866"/>
      <c r="K290" s="866"/>
      <c r="L290" s="866"/>
      <c r="M290" s="865"/>
    </row>
    <row r="291" spans="3:13" ht="12" thickBot="1">
      <c r="D291" s="864"/>
      <c r="E291" s="862"/>
      <c r="F291" s="1541" t="s">
        <v>1477</v>
      </c>
      <c r="G291" s="1542">
        <v>21023.64</v>
      </c>
      <c r="H291" s="1544"/>
      <c r="I291" s="1544"/>
      <c r="J291" s="1542">
        <v>21023.64</v>
      </c>
      <c r="K291" s="1543">
        <v>16</v>
      </c>
      <c r="L291" s="1543">
        <v>16</v>
      </c>
      <c r="M291" s="860"/>
    </row>
    <row r="292" spans="3:13">
      <c r="D292" s="1390" t="s">
        <v>2105</v>
      </c>
      <c r="E292" s="858"/>
      <c r="F292" s="858"/>
      <c r="G292" s="1413"/>
      <c r="H292" s="858"/>
      <c r="I292" s="858"/>
      <c r="J292" s="1413"/>
      <c r="K292" s="1413"/>
      <c r="L292" s="1413"/>
      <c r="M292" s="858"/>
    </row>
    <row r="293" spans="3:13">
      <c r="D293" s="858"/>
      <c r="E293" s="858"/>
      <c r="F293" s="858"/>
      <c r="G293" s="858"/>
      <c r="H293" s="858"/>
      <c r="I293" s="858"/>
      <c r="J293" s="858"/>
      <c r="K293" s="858"/>
      <c r="L293" s="858"/>
      <c r="M293" s="1413"/>
    </row>
    <row r="294" spans="3:13">
      <c r="D294" s="858"/>
      <c r="G294" s="858"/>
      <c r="H294" s="858"/>
      <c r="K294" s="858"/>
      <c r="L294" s="858"/>
      <c r="M294" s="858"/>
    </row>
    <row r="295" spans="3:13">
      <c r="D295" s="858"/>
      <c r="E295" s="858"/>
      <c r="F295" s="858"/>
      <c r="G295" s="858"/>
      <c r="H295" s="858"/>
      <c r="I295" s="858"/>
      <c r="J295" s="858"/>
      <c r="K295" s="858"/>
      <c r="L295" s="858"/>
      <c r="M295" s="858"/>
    </row>
    <row r="296" spans="3:13">
      <c r="D296" s="858"/>
      <c r="E296" s="858"/>
      <c r="F296" s="858"/>
      <c r="G296" s="858"/>
      <c r="H296" s="858"/>
      <c r="I296" s="858"/>
      <c r="J296" s="858"/>
      <c r="K296" s="858"/>
      <c r="L296" s="858"/>
      <c r="M296" s="858"/>
    </row>
    <row r="297" spans="3:13">
      <c r="D297" s="2070">
        <v>16</v>
      </c>
      <c r="E297" s="2070"/>
      <c r="F297" s="2070"/>
      <c r="G297" s="858"/>
      <c r="H297" s="858"/>
      <c r="I297" s="2070"/>
      <c r="J297" s="2070"/>
      <c r="K297" s="2071">
        <v>16</v>
      </c>
      <c r="L297" s="2071"/>
      <c r="M297" s="2071"/>
    </row>
    <row r="298" spans="3:13">
      <c r="D298" s="2070" t="s">
        <v>2869</v>
      </c>
      <c r="E298" s="2070"/>
      <c r="F298" s="2070"/>
      <c r="G298" s="858"/>
      <c r="H298" s="858"/>
      <c r="I298" s="2072"/>
      <c r="J298" s="2072"/>
      <c r="K298" s="2072" t="s">
        <v>2876</v>
      </c>
      <c r="L298" s="2072"/>
      <c r="M298" s="2072"/>
    </row>
    <row r="299" spans="3:13">
      <c r="D299" s="2072" t="s">
        <v>2870</v>
      </c>
      <c r="E299" s="2072"/>
      <c r="F299" s="2072"/>
      <c r="G299" s="858"/>
      <c r="H299" s="858"/>
      <c r="I299" s="1414"/>
      <c r="J299" s="1414"/>
      <c r="K299" s="1414"/>
      <c r="L299" s="1414" t="s">
        <v>2875</v>
      </c>
      <c r="M299" s="1414"/>
    </row>
    <row r="300" spans="3:13" ht="12.75">
      <c r="C300" s="791" t="s">
        <v>1445</v>
      </c>
      <c r="D300" s="666"/>
      <c r="E300" s="787"/>
      <c r="F300" s="666"/>
      <c r="G300" s="666"/>
      <c r="H300" s="666"/>
      <c r="I300" s="666"/>
      <c r="J300" s="1414"/>
      <c r="K300" s="1414"/>
      <c r="L300" s="1414"/>
      <c r="M300" s="1414"/>
    </row>
    <row r="301" spans="3:13" ht="12.75">
      <c r="C301" s="674" t="s">
        <v>1389</v>
      </c>
      <c r="D301" s="789" t="s">
        <v>1476</v>
      </c>
      <c r="E301" s="790"/>
      <c r="F301" s="789"/>
      <c r="G301" s="666"/>
      <c r="H301" s="666"/>
      <c r="I301" s="666"/>
      <c r="J301" s="1414"/>
      <c r="K301" s="1414"/>
      <c r="L301" s="1414"/>
      <c r="M301" s="1414"/>
    </row>
    <row r="302" spans="3:13" ht="12.75">
      <c r="C302" s="674" t="s">
        <v>1387</v>
      </c>
      <c r="D302" s="789" t="s">
        <v>1475</v>
      </c>
      <c r="E302" s="790"/>
      <c r="F302" s="789"/>
      <c r="G302" s="666"/>
      <c r="H302" s="666"/>
      <c r="I302" s="666"/>
      <c r="J302" s="1414"/>
      <c r="K302" s="1414"/>
      <c r="L302" s="1414"/>
      <c r="M302" s="1414"/>
    </row>
    <row r="303" spans="3:13" ht="12.75">
      <c r="C303" s="674"/>
      <c r="D303" s="789"/>
      <c r="E303" s="790"/>
      <c r="F303" s="789"/>
      <c r="G303" s="666"/>
      <c r="H303" s="666"/>
      <c r="I303" s="688" t="s">
        <v>1474</v>
      </c>
      <c r="J303" s="688"/>
      <c r="K303" s="688"/>
      <c r="L303" s="688"/>
      <c r="M303" s="688"/>
    </row>
    <row r="304" spans="3:13" ht="12.75">
      <c r="C304" s="674"/>
      <c r="D304" s="789"/>
      <c r="E304" s="790"/>
      <c r="F304" s="789"/>
      <c r="G304" s="666"/>
      <c r="H304" s="666"/>
      <c r="I304" s="688" t="s">
        <v>1473</v>
      </c>
      <c r="J304" s="688"/>
      <c r="K304" s="688"/>
      <c r="L304" s="688"/>
      <c r="M304" s="688"/>
    </row>
    <row r="305" spans="3:15" ht="12.75">
      <c r="C305" s="674"/>
      <c r="D305" s="789"/>
      <c r="E305" s="790"/>
      <c r="F305" s="789"/>
      <c r="G305" s="666"/>
      <c r="H305" s="666"/>
      <c r="I305" s="688" t="s">
        <v>1472</v>
      </c>
      <c r="J305" s="688"/>
      <c r="K305" s="688"/>
      <c r="L305" s="688"/>
      <c r="M305" s="688"/>
    </row>
    <row r="306" spans="3:15" ht="12.75">
      <c r="C306" s="674"/>
      <c r="D306" s="789"/>
      <c r="E306" s="790"/>
      <c r="F306" s="789"/>
      <c r="G306" s="857"/>
      <c r="H306" s="857"/>
      <c r="I306" s="688" t="s">
        <v>1471</v>
      </c>
      <c r="J306" s="688"/>
      <c r="K306" s="688"/>
      <c r="L306" s="688"/>
      <c r="M306" s="688"/>
    </row>
    <row r="307" spans="3:15" ht="12.75">
      <c r="C307" s="674"/>
      <c r="D307" s="789"/>
      <c r="E307" s="790"/>
      <c r="F307" s="789"/>
      <c r="G307" s="857"/>
      <c r="H307" s="857"/>
      <c r="I307" s="688" t="s">
        <v>1470</v>
      </c>
      <c r="J307" s="688"/>
      <c r="K307" s="688"/>
      <c r="L307" s="688"/>
      <c r="M307" s="688"/>
    </row>
    <row r="308" spans="3:15" ht="12.75">
      <c r="C308" s="674"/>
      <c r="D308" s="789"/>
      <c r="E308" s="790"/>
      <c r="F308" s="789"/>
      <c r="G308" s="857"/>
      <c r="H308" s="857"/>
      <c r="I308" s="688" t="s">
        <v>1469</v>
      </c>
      <c r="J308" s="688"/>
      <c r="K308" s="688"/>
      <c r="L308" s="688"/>
      <c r="M308" s="688"/>
    </row>
    <row r="309" spans="3:15" ht="12.75">
      <c r="C309" s="674"/>
      <c r="D309" s="789"/>
      <c r="E309" s="790"/>
      <c r="F309" s="789"/>
      <c r="G309" s="857"/>
      <c r="H309" s="857"/>
      <c r="I309" s="688" t="s">
        <v>1468</v>
      </c>
      <c r="J309" s="688"/>
      <c r="K309" s="688"/>
      <c r="L309" s="688"/>
      <c r="M309" s="688"/>
    </row>
    <row r="310" spans="3:15" ht="12.75">
      <c r="C310" s="674"/>
      <c r="D310" s="789"/>
      <c r="E310" s="790"/>
      <c r="F310" s="789"/>
      <c r="G310" s="857"/>
      <c r="H310" s="857"/>
      <c r="I310" s="688" t="s">
        <v>1467</v>
      </c>
      <c r="J310" s="688"/>
      <c r="K310" s="688"/>
      <c r="L310" s="688"/>
      <c r="M310" s="688"/>
    </row>
    <row r="311" spans="3:15" ht="12.75">
      <c r="C311" s="674"/>
      <c r="D311" s="789"/>
      <c r="E311" s="790"/>
      <c r="F311" s="789"/>
      <c r="G311" s="857"/>
      <c r="H311" s="857"/>
      <c r="I311" s="688" t="s">
        <v>1466</v>
      </c>
      <c r="J311" s="688"/>
      <c r="K311" s="688"/>
      <c r="L311" s="688"/>
      <c r="M311" s="688"/>
    </row>
    <row r="312" spans="3:15" ht="12.75">
      <c r="C312" s="674"/>
      <c r="D312" s="789"/>
      <c r="E312" s="790"/>
      <c r="F312" s="789"/>
      <c r="G312" s="857"/>
      <c r="H312" s="857"/>
      <c r="I312" s="688" t="s">
        <v>1465</v>
      </c>
      <c r="J312" s="688"/>
      <c r="K312" s="688"/>
      <c r="L312" s="688"/>
      <c r="M312" s="688"/>
    </row>
    <row r="313" spans="3:15" ht="12.75">
      <c r="C313" s="674"/>
      <c r="D313" s="789"/>
      <c r="E313" s="790"/>
      <c r="F313" s="789"/>
      <c r="G313" s="857"/>
      <c r="H313" s="857"/>
      <c r="I313" s="688" t="s">
        <v>1464</v>
      </c>
      <c r="J313" s="688"/>
      <c r="K313" s="688"/>
      <c r="L313" s="688"/>
      <c r="M313" s="688"/>
    </row>
    <row r="315" spans="3:15" ht="12.75">
      <c r="C315" s="674"/>
      <c r="D315" s="789"/>
      <c r="E315" s="790"/>
      <c r="F315" s="789"/>
      <c r="G315" s="857"/>
      <c r="H315" s="857"/>
      <c r="I315" s="688"/>
      <c r="J315" s="688"/>
      <c r="K315" s="688"/>
      <c r="L315" s="688"/>
      <c r="M315" s="688"/>
    </row>
    <row r="316" spans="3:15" ht="12.75">
      <c r="D316" s="2044" t="s">
        <v>1648</v>
      </c>
      <c r="E316" s="2044"/>
      <c r="F316" s="2044"/>
      <c r="G316" s="2044"/>
      <c r="H316" s="2044"/>
      <c r="I316" s="2044"/>
      <c r="J316" s="2044"/>
      <c r="K316" s="2044"/>
      <c r="L316" s="2044"/>
      <c r="M316" s="2044"/>
      <c r="N316" s="2044"/>
      <c r="O316" s="2044"/>
    </row>
    <row r="317" spans="3:15" ht="12.75">
      <c r="D317" s="2044" t="s">
        <v>1491</v>
      </c>
      <c r="E317" s="2044"/>
      <c r="F317" s="2044"/>
      <c r="G317" s="2044"/>
      <c r="H317" s="2044"/>
      <c r="I317" s="2044"/>
      <c r="J317" s="2044"/>
      <c r="K317" s="2044"/>
      <c r="L317" s="2044"/>
      <c r="M317" s="2044"/>
      <c r="N317" s="2044"/>
      <c r="O317" s="2044"/>
    </row>
    <row r="318" spans="3:15" ht="12.75">
      <c r="D318" s="2045" t="s">
        <v>1373</v>
      </c>
      <c r="E318" s="2045"/>
      <c r="F318" s="2045"/>
      <c r="G318" s="2045"/>
      <c r="H318" s="2045"/>
      <c r="I318" s="2045"/>
      <c r="J318" s="2045"/>
      <c r="K318" s="2045"/>
      <c r="L318" s="2045"/>
      <c r="M318" s="2045"/>
      <c r="N318" s="2045"/>
      <c r="O318" s="2045"/>
    </row>
    <row r="319" spans="3:15" ht="12.75">
      <c r="D319" s="1415"/>
      <c r="E319" s="1415"/>
      <c r="F319" s="1415"/>
      <c r="G319" s="1415"/>
      <c r="H319" s="1415"/>
      <c r="I319" s="1415"/>
      <c r="J319" s="1415"/>
      <c r="K319" s="1415"/>
      <c r="L319" s="1415"/>
      <c r="M319" s="1415"/>
      <c r="N319" s="1415"/>
      <c r="O319" s="1415"/>
    </row>
    <row r="320" spans="3:15" ht="12.75">
      <c r="D320" s="1415"/>
      <c r="E320" s="1415"/>
      <c r="F320" s="1415"/>
      <c r="G320" s="1415"/>
      <c r="H320" s="1415"/>
      <c r="I320" s="1415"/>
      <c r="J320" s="1415"/>
      <c r="K320" s="1415"/>
      <c r="L320" s="1415"/>
      <c r="M320" s="1415"/>
      <c r="N320" s="1415"/>
      <c r="O320" s="1415"/>
    </row>
    <row r="321" spans="4:15" ht="12.75">
      <c r="D321" s="1415"/>
      <c r="E321" s="1415"/>
      <c r="F321" s="1415"/>
      <c r="G321" s="1415"/>
      <c r="H321" s="1415"/>
      <c r="I321" s="1415"/>
      <c r="J321" s="1415"/>
      <c r="K321" s="1415"/>
      <c r="L321" s="1415"/>
      <c r="M321" s="1415"/>
      <c r="N321" s="1415"/>
      <c r="O321" s="1415"/>
    </row>
    <row r="323" spans="4:15">
      <c r="D323" s="2046"/>
      <c r="E323" s="858"/>
      <c r="F323" s="858"/>
      <c r="G323" s="858"/>
      <c r="H323" s="858"/>
      <c r="I323" s="858"/>
      <c r="J323" s="858"/>
      <c r="K323" s="858"/>
      <c r="L323" s="858"/>
      <c r="M323" s="858"/>
    </row>
    <row r="324" spans="4:15">
      <c r="D324" s="2047"/>
      <c r="E324" s="858"/>
      <c r="F324" s="2048" t="s">
        <v>1490</v>
      </c>
      <c r="G324" s="2048"/>
      <c r="H324" s="1504" t="s">
        <v>2868</v>
      </c>
      <c r="I324" s="1504"/>
      <c r="J324" s="1504"/>
      <c r="K324" s="1504"/>
      <c r="L324" s="1504"/>
      <c r="M324" s="1505"/>
    </row>
    <row r="325" spans="4:15">
      <c r="D325" s="2047"/>
      <c r="E325" s="858"/>
      <c r="F325" s="858"/>
      <c r="G325" s="858"/>
      <c r="H325" s="858"/>
      <c r="I325" s="858"/>
      <c r="J325" s="858"/>
      <c r="K325" s="858"/>
      <c r="L325" s="858"/>
      <c r="M325" s="858"/>
    </row>
    <row r="326" spans="4:15">
      <c r="D326" s="869">
        <v>1</v>
      </c>
      <c r="E326" s="858"/>
      <c r="F326" s="858"/>
      <c r="G326" s="858"/>
      <c r="H326" s="858"/>
      <c r="I326" s="858"/>
      <c r="J326" s="858"/>
      <c r="K326" s="858"/>
      <c r="L326" s="858"/>
      <c r="M326" s="858"/>
    </row>
    <row r="327" spans="4:15">
      <c r="D327" s="858"/>
      <c r="E327" s="877" t="s">
        <v>1489</v>
      </c>
      <c r="F327" s="1412">
        <v>1243</v>
      </c>
      <c r="G327" s="858"/>
      <c r="H327" s="858"/>
      <c r="J327" s="858" t="s">
        <v>2897</v>
      </c>
      <c r="M327" s="875">
        <v>4</v>
      </c>
    </row>
    <row r="328" spans="4:15" ht="12" thickBot="1">
      <c r="D328" s="858"/>
      <c r="E328" s="858"/>
      <c r="F328" s="858"/>
      <c r="G328" s="858"/>
      <c r="H328" s="858"/>
      <c r="I328" s="858"/>
      <c r="J328" s="858"/>
      <c r="K328" s="858"/>
      <c r="L328" s="858"/>
      <c r="M328" s="858"/>
    </row>
    <row r="329" spans="4:15" ht="12" thickBot="1">
      <c r="D329" s="2049" t="s">
        <v>1488</v>
      </c>
      <c r="E329" s="2050"/>
      <c r="F329" s="2050"/>
      <c r="G329" s="2050"/>
      <c r="H329" s="2050"/>
      <c r="I329" s="2050"/>
      <c r="J329" s="2050"/>
      <c r="K329" s="2050"/>
      <c r="L329" s="2050"/>
      <c r="M329" s="2051"/>
    </row>
    <row r="330" spans="4:15" ht="12" thickBot="1">
      <c r="D330" s="874"/>
      <c r="E330" s="874"/>
      <c r="F330" s="874"/>
      <c r="G330" s="874"/>
      <c r="H330" s="874"/>
      <c r="I330" s="874"/>
      <c r="J330" s="874"/>
      <c r="K330" s="874"/>
      <c r="L330" s="874"/>
      <c r="M330" s="874"/>
    </row>
    <row r="331" spans="4:15" ht="12" thickBot="1">
      <c r="D331" s="2052" t="s">
        <v>1487</v>
      </c>
      <c r="E331" s="2053"/>
      <c r="F331" s="2053"/>
      <c r="G331" s="2054"/>
      <c r="H331" s="2055" t="s">
        <v>1486</v>
      </c>
      <c r="I331" s="2053"/>
      <c r="J331" s="2054"/>
      <c r="K331" s="2056" t="s">
        <v>1485</v>
      </c>
      <c r="L331" s="2056"/>
      <c r="M331" s="2058" t="s">
        <v>1484</v>
      </c>
    </row>
    <row r="332" spans="4:15" ht="12" thickBot="1">
      <c r="D332" s="2061" t="s">
        <v>1483</v>
      </c>
      <c r="E332" s="2063" t="s">
        <v>1458</v>
      </c>
      <c r="F332" s="2063" t="s">
        <v>1482</v>
      </c>
      <c r="G332" s="2065" t="s">
        <v>1481</v>
      </c>
      <c r="H332" s="2067" t="s">
        <v>1480</v>
      </c>
      <c r="I332" s="2068"/>
      <c r="J332" s="2069"/>
      <c r="K332" s="2057"/>
      <c r="L332" s="2057"/>
      <c r="M332" s="2059"/>
    </row>
    <row r="333" spans="4:15">
      <c r="D333" s="2062"/>
      <c r="E333" s="2064"/>
      <c r="F333" s="2064"/>
      <c r="G333" s="2066"/>
      <c r="H333" s="873" t="s">
        <v>1396</v>
      </c>
      <c r="I333" s="873" t="s">
        <v>1395</v>
      </c>
      <c r="J333" s="873" t="s">
        <v>1447</v>
      </c>
      <c r="K333" s="873" t="s">
        <v>1479</v>
      </c>
      <c r="L333" s="872" t="s">
        <v>1478</v>
      </c>
      <c r="M333" s="2060"/>
    </row>
    <row r="334" spans="4:15">
      <c r="D334" s="871">
        <v>5</v>
      </c>
      <c r="E334" s="870">
        <v>6</v>
      </c>
      <c r="F334" s="870">
        <v>7</v>
      </c>
      <c r="G334" s="870">
        <v>8</v>
      </c>
      <c r="H334" s="869">
        <v>9</v>
      </c>
      <c r="I334" s="869">
        <v>10</v>
      </c>
      <c r="J334" s="869">
        <v>11</v>
      </c>
      <c r="K334" s="869">
        <v>12</v>
      </c>
      <c r="L334" s="869">
        <v>13</v>
      </c>
      <c r="M334" s="868">
        <v>14</v>
      </c>
    </row>
    <row r="335" spans="4:15" ht="12.75">
      <c r="D335" s="1499" t="s">
        <v>2420</v>
      </c>
      <c r="E335" s="1494" t="s">
        <v>2423</v>
      </c>
      <c r="F335" s="1494" t="s">
        <v>2424</v>
      </c>
      <c r="G335" s="1506">
        <v>5698.99</v>
      </c>
      <c r="H335" s="1500" t="s">
        <v>2889</v>
      </c>
      <c r="I335" s="1502">
        <v>41502</v>
      </c>
      <c r="J335" s="1491">
        <v>5698.99</v>
      </c>
      <c r="K335" s="866"/>
      <c r="L335" s="866"/>
      <c r="M335" s="865"/>
    </row>
    <row r="336" spans="4:15" ht="12.75">
      <c r="D336" s="1499" t="s">
        <v>2420</v>
      </c>
      <c r="E336" s="1494" t="s">
        <v>2426</v>
      </c>
      <c r="F336" s="1494" t="s">
        <v>2427</v>
      </c>
      <c r="G336" s="1506">
        <v>25520</v>
      </c>
      <c r="H336" s="1500" t="s">
        <v>2890</v>
      </c>
      <c r="I336" s="1502">
        <v>38764</v>
      </c>
      <c r="J336" s="1491">
        <v>25520</v>
      </c>
      <c r="K336" s="866"/>
      <c r="L336" s="866"/>
      <c r="M336" s="865"/>
    </row>
    <row r="337" spans="4:13" ht="12.75">
      <c r="D337" s="1499" t="s">
        <v>2420</v>
      </c>
      <c r="E337" s="1494" t="s">
        <v>2428</v>
      </c>
      <c r="F337" s="1494" t="s">
        <v>2429</v>
      </c>
      <c r="G337" s="1506">
        <v>46525.87</v>
      </c>
      <c r="H337" s="1500" t="s">
        <v>2862</v>
      </c>
      <c r="I337" s="1502" t="s">
        <v>2679</v>
      </c>
      <c r="J337" s="1491">
        <v>46525.87</v>
      </c>
      <c r="K337" s="866"/>
      <c r="L337" s="866"/>
      <c r="M337" s="865"/>
    </row>
    <row r="338" spans="4:13" ht="12.75">
      <c r="D338" s="1499" t="s">
        <v>2420</v>
      </c>
      <c r="E338" s="1494" t="s">
        <v>2430</v>
      </c>
      <c r="F338" s="1494" t="s">
        <v>2431</v>
      </c>
      <c r="G338" s="1506">
        <v>4000</v>
      </c>
      <c r="H338" s="1500" t="s">
        <v>2884</v>
      </c>
      <c r="I338" s="1502">
        <v>39492</v>
      </c>
      <c r="J338" s="1491">
        <v>4000</v>
      </c>
      <c r="K338" s="866"/>
      <c r="L338" s="866"/>
      <c r="M338" s="865"/>
    </row>
    <row r="339" spans="4:13" ht="12.75">
      <c r="D339" s="1499" t="s">
        <v>2420</v>
      </c>
      <c r="E339" s="1495" t="s">
        <v>2432</v>
      </c>
      <c r="F339" s="1495" t="s">
        <v>2433</v>
      </c>
      <c r="G339" s="1507">
        <v>15500</v>
      </c>
      <c r="H339" s="1501" t="s">
        <v>2891</v>
      </c>
      <c r="I339" s="1503" t="s">
        <v>2570</v>
      </c>
      <c r="J339" s="1491">
        <v>15500</v>
      </c>
      <c r="K339" s="1490"/>
      <c r="L339" s="1490"/>
      <c r="M339" s="865"/>
    </row>
    <row r="340" spans="4:13" ht="12.75">
      <c r="D340" s="1499" t="s">
        <v>2420</v>
      </c>
      <c r="E340" s="1495" t="s">
        <v>2434</v>
      </c>
      <c r="F340" s="1495" t="s">
        <v>2435</v>
      </c>
      <c r="G340" s="1507">
        <v>32000</v>
      </c>
      <c r="H340" s="1501" t="s">
        <v>2891</v>
      </c>
      <c r="I340" s="1503" t="s">
        <v>2570</v>
      </c>
      <c r="J340" s="1491">
        <v>32000</v>
      </c>
      <c r="K340" s="1490"/>
      <c r="L340" s="1490"/>
      <c r="M340" s="865"/>
    </row>
    <row r="341" spans="4:13" ht="12.75">
      <c r="D341" s="1499" t="s">
        <v>2420</v>
      </c>
      <c r="E341" s="1495" t="s">
        <v>2436</v>
      </c>
      <c r="F341" s="1495" t="s">
        <v>2437</v>
      </c>
      <c r="G341" s="1507">
        <v>15500</v>
      </c>
      <c r="H341" s="1501" t="s">
        <v>2884</v>
      </c>
      <c r="I341" s="1503">
        <v>39492</v>
      </c>
      <c r="J341" s="1491">
        <v>15500</v>
      </c>
      <c r="K341" s="1490"/>
      <c r="L341" s="1490"/>
      <c r="M341" s="865"/>
    </row>
    <row r="342" spans="4:13" ht="12.75">
      <c r="D342" s="1499" t="s">
        <v>2420</v>
      </c>
      <c r="E342" s="1495" t="s">
        <v>2438</v>
      </c>
      <c r="F342" s="1495" t="s">
        <v>2437</v>
      </c>
      <c r="G342" s="1507">
        <v>15500</v>
      </c>
      <c r="H342" s="1501" t="s">
        <v>2884</v>
      </c>
      <c r="I342" s="1503">
        <v>39492</v>
      </c>
      <c r="J342" s="1496">
        <v>15500</v>
      </c>
      <c r="K342" s="1490"/>
      <c r="L342" s="1490"/>
      <c r="M342" s="865"/>
    </row>
    <row r="343" spans="4:13" ht="12.75">
      <c r="D343" s="1499" t="s">
        <v>2420</v>
      </c>
      <c r="E343" s="1495" t="s">
        <v>2439</v>
      </c>
      <c r="F343" s="1495" t="s">
        <v>2440</v>
      </c>
      <c r="G343" s="1507">
        <v>5193.3500000000004</v>
      </c>
      <c r="H343" s="1501" t="s">
        <v>2892</v>
      </c>
      <c r="I343" s="1503">
        <v>39504</v>
      </c>
      <c r="J343" s="1491">
        <v>5193.3500000000004</v>
      </c>
      <c r="K343" s="1490"/>
      <c r="L343" s="1490"/>
      <c r="M343" s="865"/>
    </row>
    <row r="344" spans="4:13" ht="12.75">
      <c r="D344" s="1499" t="s">
        <v>2420</v>
      </c>
      <c r="E344" s="1495" t="s">
        <v>2441</v>
      </c>
      <c r="F344" s="1495" t="s">
        <v>2442</v>
      </c>
      <c r="G344" s="1507">
        <v>7328.11</v>
      </c>
      <c r="H344" s="1501" t="s">
        <v>2893</v>
      </c>
      <c r="I344" s="1503">
        <v>39491</v>
      </c>
      <c r="J344" s="1491">
        <v>7328.11</v>
      </c>
      <c r="K344" s="1490"/>
      <c r="L344" s="1490"/>
      <c r="M344" s="865"/>
    </row>
    <row r="345" spans="4:13" ht="12.75">
      <c r="D345" s="1499" t="s">
        <v>2420</v>
      </c>
      <c r="E345" s="1495" t="s">
        <v>2443</v>
      </c>
      <c r="F345" s="1495" t="s">
        <v>2444</v>
      </c>
      <c r="G345" s="1507">
        <v>3944.85</v>
      </c>
      <c r="H345" s="1501" t="s">
        <v>2884</v>
      </c>
      <c r="I345" s="1503">
        <v>39492</v>
      </c>
      <c r="J345" s="1492">
        <v>3944.85</v>
      </c>
      <c r="K345" s="1490"/>
      <c r="L345" s="1490"/>
      <c r="M345" s="865"/>
    </row>
    <row r="346" spans="4:13" ht="12.75">
      <c r="D346" s="1499" t="s">
        <v>2420</v>
      </c>
      <c r="E346" s="1495" t="s">
        <v>2445</v>
      </c>
      <c r="F346" s="1495" t="s">
        <v>2446</v>
      </c>
      <c r="G346" s="1507">
        <v>18999.990000000002</v>
      </c>
      <c r="H346" s="1501" t="s">
        <v>2882</v>
      </c>
      <c r="I346" s="1503">
        <v>39492</v>
      </c>
      <c r="J346" s="1491">
        <v>18999.990000000002</v>
      </c>
      <c r="K346" s="1490"/>
      <c r="L346" s="1490"/>
      <c r="M346" s="865"/>
    </row>
    <row r="347" spans="4:13" ht="12.75">
      <c r="D347" s="1499" t="s">
        <v>2420</v>
      </c>
      <c r="E347" s="1495" t="s">
        <v>2460</v>
      </c>
      <c r="F347" s="1495" t="s">
        <v>2461</v>
      </c>
      <c r="G347" s="1507">
        <v>18025.099999999999</v>
      </c>
      <c r="H347" s="1501" t="s">
        <v>2894</v>
      </c>
      <c r="I347" s="1503">
        <v>44439</v>
      </c>
      <c r="J347" s="1492">
        <v>18025.099999999999</v>
      </c>
      <c r="K347" s="1490"/>
      <c r="L347" s="1490"/>
      <c r="M347" s="865"/>
    </row>
    <row r="348" spans="4:13" ht="12.75">
      <c r="D348" s="1499" t="s">
        <v>2420</v>
      </c>
      <c r="E348" s="1495" t="s">
        <v>2462</v>
      </c>
      <c r="F348" s="1495" t="s">
        <v>2461</v>
      </c>
      <c r="G348" s="1507">
        <v>18025.099999999999</v>
      </c>
      <c r="H348" s="1501" t="s">
        <v>2894</v>
      </c>
      <c r="I348" s="1503">
        <v>44439</v>
      </c>
      <c r="J348" s="1491">
        <v>18025.099999999999</v>
      </c>
      <c r="K348" s="1490"/>
      <c r="L348" s="1490"/>
      <c r="M348" s="865"/>
    </row>
    <row r="349" spans="4:13" ht="12.75">
      <c r="D349" s="1499" t="s">
        <v>2420</v>
      </c>
      <c r="E349" s="1495" t="s">
        <v>2463</v>
      </c>
      <c r="F349" s="1495" t="s">
        <v>2464</v>
      </c>
      <c r="G349" s="1507">
        <v>7394.5</v>
      </c>
      <c r="H349" s="1501" t="s">
        <v>2894</v>
      </c>
      <c r="I349" s="1503">
        <v>44439</v>
      </c>
      <c r="J349" s="1493">
        <v>7394.5</v>
      </c>
      <c r="K349" s="1490"/>
      <c r="L349" s="1490"/>
      <c r="M349" s="865"/>
    </row>
    <row r="350" spans="4:13" ht="12.75">
      <c r="D350" s="1499" t="s">
        <v>2420</v>
      </c>
      <c r="E350" s="1495" t="s">
        <v>2465</v>
      </c>
      <c r="F350" s="1495" t="s">
        <v>2464</v>
      </c>
      <c r="G350" s="1507">
        <v>7394.5</v>
      </c>
      <c r="H350" s="1501" t="s">
        <v>2894</v>
      </c>
      <c r="I350" s="1503">
        <v>44439</v>
      </c>
      <c r="J350" s="1493">
        <v>7394.5</v>
      </c>
      <c r="K350" s="1490"/>
      <c r="L350" s="1490"/>
      <c r="M350" s="865"/>
    </row>
    <row r="351" spans="4:13" ht="12.75">
      <c r="D351" s="1499" t="s">
        <v>2420</v>
      </c>
      <c r="E351" s="1495" t="s">
        <v>2466</v>
      </c>
      <c r="F351" s="1495" t="s">
        <v>2467</v>
      </c>
      <c r="G351" s="1507">
        <v>15689</v>
      </c>
      <c r="H351" s="1501" t="s">
        <v>2894</v>
      </c>
      <c r="I351" s="1503">
        <v>44439</v>
      </c>
      <c r="J351" s="1493">
        <v>15689</v>
      </c>
      <c r="K351" s="1490"/>
      <c r="L351" s="1490"/>
      <c r="M351" s="865"/>
    </row>
    <row r="352" spans="4:13" ht="12.75">
      <c r="D352" s="1499" t="s">
        <v>2420</v>
      </c>
      <c r="E352" s="1495" t="s">
        <v>2468</v>
      </c>
      <c r="F352" s="1495" t="s">
        <v>2469</v>
      </c>
      <c r="G352" s="1507">
        <v>6823.25</v>
      </c>
      <c r="H352" s="1501" t="s">
        <v>2894</v>
      </c>
      <c r="I352" s="1503">
        <v>44439</v>
      </c>
      <c r="J352" s="1493">
        <v>6823.25</v>
      </c>
      <c r="K352" s="1490"/>
      <c r="L352" s="1490"/>
      <c r="M352" s="865"/>
    </row>
    <row r="353" spans="4:13" ht="12.75">
      <c r="D353" s="1499" t="s">
        <v>2420</v>
      </c>
      <c r="E353" s="1495" t="s">
        <v>2470</v>
      </c>
      <c r="F353" s="1495" t="s">
        <v>2469</v>
      </c>
      <c r="G353" s="1507">
        <v>6823.25</v>
      </c>
      <c r="H353" s="1501" t="s">
        <v>2894</v>
      </c>
      <c r="I353" s="1503">
        <v>44439</v>
      </c>
      <c r="J353" s="1493">
        <v>6823.25</v>
      </c>
      <c r="K353" s="1490"/>
      <c r="L353" s="1490"/>
      <c r="M353" s="865"/>
    </row>
    <row r="354" spans="4:13" ht="12.75">
      <c r="D354" s="1499" t="s">
        <v>2420</v>
      </c>
      <c r="E354" s="1495" t="s">
        <v>2471</v>
      </c>
      <c r="F354" s="1495" t="s">
        <v>2469</v>
      </c>
      <c r="G354" s="1507">
        <v>6823.25</v>
      </c>
      <c r="H354" s="1501" t="s">
        <v>2894</v>
      </c>
      <c r="I354" s="1503">
        <v>44439</v>
      </c>
      <c r="J354" s="1491">
        <v>6823.25</v>
      </c>
      <c r="K354" s="1490"/>
      <c r="L354" s="1490"/>
      <c r="M354" s="865"/>
    </row>
    <row r="355" spans="4:13" ht="12.75">
      <c r="D355" s="1499" t="s">
        <v>2420</v>
      </c>
      <c r="E355" s="1495" t="s">
        <v>2472</v>
      </c>
      <c r="F355" s="1495" t="s">
        <v>2473</v>
      </c>
      <c r="G355" s="1507">
        <v>35903.300000000003</v>
      </c>
      <c r="H355" s="1501" t="s">
        <v>2894</v>
      </c>
      <c r="I355" s="1503">
        <v>44439</v>
      </c>
      <c r="J355" s="1493">
        <v>35903.300000000003</v>
      </c>
      <c r="K355" s="1490"/>
      <c r="L355" s="1490"/>
      <c r="M355" s="865"/>
    </row>
    <row r="356" spans="4:13" ht="12.75">
      <c r="D356" s="1499" t="s">
        <v>2420</v>
      </c>
      <c r="E356" s="1495" t="s">
        <v>2474</v>
      </c>
      <c r="F356" s="1495" t="s">
        <v>2473</v>
      </c>
      <c r="G356" s="1507">
        <v>35903.300000000003</v>
      </c>
      <c r="H356" s="1501" t="s">
        <v>2894</v>
      </c>
      <c r="I356" s="1503">
        <v>44439</v>
      </c>
      <c r="J356" s="1493">
        <v>35903.300000000003</v>
      </c>
      <c r="K356" s="1490"/>
      <c r="L356" s="1490"/>
      <c r="M356" s="865"/>
    </row>
    <row r="357" spans="4:13" ht="12.75">
      <c r="D357" s="1499" t="s">
        <v>2420</v>
      </c>
      <c r="E357" s="1495" t="s">
        <v>2475</v>
      </c>
      <c r="F357" s="1495" t="s">
        <v>2476</v>
      </c>
      <c r="G357" s="1507">
        <v>39247.199999999997</v>
      </c>
      <c r="H357" s="1501" t="s">
        <v>2894</v>
      </c>
      <c r="I357" s="1503">
        <v>44439</v>
      </c>
      <c r="J357" s="1493">
        <v>39247.199999999997</v>
      </c>
      <c r="K357" s="1490"/>
      <c r="L357" s="1490"/>
      <c r="M357" s="865"/>
    </row>
    <row r="358" spans="4:13" ht="12.75">
      <c r="D358" s="1499" t="s">
        <v>2420</v>
      </c>
      <c r="E358" s="1495" t="s">
        <v>2477</v>
      </c>
      <c r="F358" s="1495" t="s">
        <v>2478</v>
      </c>
      <c r="G358" s="1507">
        <v>37585.19</v>
      </c>
      <c r="H358" s="1501" t="s">
        <v>2894</v>
      </c>
      <c r="I358" s="1503">
        <v>44439</v>
      </c>
      <c r="J358" s="1496">
        <v>37585.19</v>
      </c>
      <c r="K358" s="1490"/>
      <c r="L358" s="1490"/>
      <c r="M358" s="865"/>
    </row>
    <row r="359" spans="4:13" ht="12.75">
      <c r="D359" s="1499" t="s">
        <v>2420</v>
      </c>
      <c r="E359" s="1495" t="s">
        <v>2479</v>
      </c>
      <c r="F359" s="1495" t="s">
        <v>2478</v>
      </c>
      <c r="G359" s="1507">
        <v>37585.19</v>
      </c>
      <c r="H359" s="1501" t="s">
        <v>2894</v>
      </c>
      <c r="I359" s="1503">
        <v>44439</v>
      </c>
      <c r="J359" s="1493">
        <v>37585.19</v>
      </c>
      <c r="K359" s="1490"/>
      <c r="L359" s="1490"/>
      <c r="M359" s="865"/>
    </row>
    <row r="360" spans="4:13" ht="12.75">
      <c r="D360" s="1499" t="s">
        <v>2420</v>
      </c>
      <c r="E360" s="1495" t="s">
        <v>2480</v>
      </c>
      <c r="F360" s="1495" t="s">
        <v>2481</v>
      </c>
      <c r="G360" s="1507">
        <v>79891.5</v>
      </c>
      <c r="H360" s="1501" t="s">
        <v>2894</v>
      </c>
      <c r="I360" s="1503">
        <v>44439</v>
      </c>
      <c r="J360" s="1493">
        <v>79891.5</v>
      </c>
      <c r="K360" s="1490"/>
      <c r="L360" s="1490"/>
      <c r="M360" s="865"/>
    </row>
    <row r="361" spans="4:13" ht="12.75">
      <c r="D361" s="1499" t="s">
        <v>2420</v>
      </c>
      <c r="E361" s="1495" t="s">
        <v>2482</v>
      </c>
      <c r="F361" s="1495" t="s">
        <v>2481</v>
      </c>
      <c r="G361" s="1507">
        <v>79891.5</v>
      </c>
      <c r="H361" s="1501" t="s">
        <v>2894</v>
      </c>
      <c r="I361" s="1503">
        <v>44439</v>
      </c>
      <c r="J361" s="1493">
        <v>79891.5</v>
      </c>
      <c r="K361" s="1490"/>
      <c r="L361" s="1490"/>
      <c r="M361" s="865"/>
    </row>
    <row r="362" spans="4:13" ht="12.75">
      <c r="D362" s="1499" t="s">
        <v>2420</v>
      </c>
      <c r="E362" s="1495" t="s">
        <v>2483</v>
      </c>
      <c r="F362" s="1495" t="s">
        <v>2484</v>
      </c>
      <c r="G362" s="1507">
        <v>7723</v>
      </c>
      <c r="H362" s="1501" t="s">
        <v>2894</v>
      </c>
      <c r="I362" s="1503">
        <v>44439</v>
      </c>
      <c r="J362" s="1493">
        <v>7723</v>
      </c>
      <c r="K362" s="1490"/>
      <c r="L362" s="1490"/>
      <c r="M362" s="865"/>
    </row>
    <row r="363" spans="4:13" ht="12.75">
      <c r="D363" s="1499" t="s">
        <v>2420</v>
      </c>
      <c r="E363" s="1495" t="s">
        <v>2485</v>
      </c>
      <c r="F363" s="1495" t="s">
        <v>2484</v>
      </c>
      <c r="G363" s="1507">
        <v>7723</v>
      </c>
      <c r="H363" s="1501" t="s">
        <v>2894</v>
      </c>
      <c r="I363" s="1503">
        <v>44439</v>
      </c>
      <c r="J363" s="1493">
        <v>7723</v>
      </c>
      <c r="K363" s="1490"/>
      <c r="L363" s="1490"/>
      <c r="M363" s="865"/>
    </row>
    <row r="364" spans="4:13" ht="12.75">
      <c r="D364" s="1499" t="s">
        <v>2420</v>
      </c>
      <c r="E364" s="1495" t="s">
        <v>2486</v>
      </c>
      <c r="F364" s="1495" t="s">
        <v>2442</v>
      </c>
      <c r="G364" s="1507">
        <v>71558</v>
      </c>
      <c r="H364" s="1501" t="s">
        <v>2894</v>
      </c>
      <c r="I364" s="1503">
        <v>44439</v>
      </c>
      <c r="J364" s="1493">
        <v>71558</v>
      </c>
      <c r="K364" s="1490"/>
      <c r="L364" s="1490"/>
      <c r="M364" s="865"/>
    </row>
    <row r="365" spans="4:13">
      <c r="D365" s="1497"/>
      <c r="E365" s="1498"/>
      <c r="F365" s="1498" t="s">
        <v>1477</v>
      </c>
      <c r="G365" s="1498"/>
      <c r="H365" s="1498"/>
      <c r="I365" s="1498"/>
      <c r="J365" s="1498"/>
      <c r="K365" s="1490">
        <v>16</v>
      </c>
      <c r="L365" s="1490">
        <v>16</v>
      </c>
      <c r="M365" s="865"/>
    </row>
    <row r="366" spans="4:13">
      <c r="D366" s="867"/>
      <c r="E366" s="866"/>
      <c r="F366" s="866"/>
      <c r="G366" s="866"/>
      <c r="H366" s="866"/>
      <c r="I366" s="866"/>
      <c r="J366" s="866"/>
      <c r="K366" s="866"/>
      <c r="L366" s="866"/>
      <c r="M366" s="865"/>
    </row>
    <row r="367" spans="4:13">
      <c r="D367" s="867"/>
      <c r="E367" s="866"/>
      <c r="F367" s="866"/>
      <c r="G367" s="866"/>
      <c r="H367" s="866"/>
      <c r="I367" s="866"/>
      <c r="J367" s="866"/>
      <c r="K367" s="866"/>
      <c r="L367" s="866"/>
      <c r="M367" s="865"/>
    </row>
    <row r="368" spans="4:13">
      <c r="D368" s="867"/>
      <c r="E368" s="866"/>
      <c r="F368" s="866"/>
      <c r="G368" s="866"/>
      <c r="H368" s="866"/>
      <c r="I368" s="866"/>
      <c r="J368" s="866"/>
      <c r="K368" s="866"/>
      <c r="L368" s="866"/>
      <c r="M368" s="865"/>
    </row>
    <row r="369" spans="3:13" ht="12" thickBot="1">
      <c r="D369" s="864"/>
      <c r="E369" s="862"/>
      <c r="F369" s="863" t="s">
        <v>1477</v>
      </c>
      <c r="G369" s="861">
        <v>15</v>
      </c>
      <c r="H369" s="862"/>
      <c r="I369" s="862"/>
      <c r="J369" s="861">
        <v>16</v>
      </c>
      <c r="K369" s="861">
        <v>16</v>
      </c>
      <c r="L369" s="861">
        <v>16</v>
      </c>
      <c r="M369" s="860"/>
    </row>
    <row r="370" spans="3:13">
      <c r="D370" s="1390" t="s">
        <v>2105</v>
      </c>
      <c r="E370" s="858"/>
      <c r="F370" s="858"/>
      <c r="G370" s="1413"/>
      <c r="H370" s="858"/>
      <c r="I370" s="858"/>
      <c r="J370" s="1413"/>
      <c r="K370" s="1413"/>
      <c r="L370" s="1413"/>
      <c r="M370" s="858"/>
    </row>
    <row r="371" spans="3:13">
      <c r="D371" s="858"/>
      <c r="E371" s="858"/>
      <c r="F371" s="858"/>
      <c r="G371" s="858"/>
      <c r="H371" s="858"/>
      <c r="I371" s="858"/>
      <c r="J371" s="858"/>
      <c r="K371" s="858"/>
      <c r="L371" s="858"/>
      <c r="M371" s="1413"/>
    </row>
    <row r="372" spans="3:13">
      <c r="D372" s="858"/>
      <c r="G372" s="858"/>
      <c r="H372" s="858"/>
      <c r="K372" s="858"/>
      <c r="L372" s="858"/>
      <c r="M372" s="858"/>
    </row>
    <row r="373" spans="3:13">
      <c r="D373" s="858"/>
      <c r="E373" s="858"/>
      <c r="F373" s="858"/>
      <c r="G373" s="858"/>
      <c r="H373" s="858"/>
      <c r="I373" s="858"/>
      <c r="J373" s="858"/>
      <c r="K373" s="858"/>
      <c r="L373" s="858"/>
      <c r="M373" s="858"/>
    </row>
    <row r="374" spans="3:13">
      <c r="D374" s="858"/>
      <c r="E374" s="858"/>
      <c r="F374" s="858"/>
      <c r="G374" s="858"/>
      <c r="H374" s="858"/>
      <c r="I374" s="858"/>
      <c r="J374" s="858"/>
      <c r="K374" s="858"/>
      <c r="L374" s="858"/>
      <c r="M374" s="858"/>
    </row>
    <row r="375" spans="3:13">
      <c r="D375" s="2070">
        <v>16</v>
      </c>
      <c r="E375" s="2070"/>
      <c r="F375" s="2070"/>
      <c r="G375" s="858"/>
      <c r="H375" s="858"/>
      <c r="I375" s="2070"/>
      <c r="J375" s="2070"/>
      <c r="K375" s="2071">
        <v>16</v>
      </c>
      <c r="L375" s="2071"/>
      <c r="M375" s="2071"/>
    </row>
    <row r="376" spans="3:13">
      <c r="D376" s="2070" t="s">
        <v>2869</v>
      </c>
      <c r="E376" s="2070"/>
      <c r="F376" s="2070"/>
      <c r="G376" s="858"/>
      <c r="H376" s="858"/>
      <c r="I376" s="2072"/>
      <c r="J376" s="2072"/>
      <c r="K376" s="2072" t="s">
        <v>2876</v>
      </c>
      <c r="L376" s="2072"/>
      <c r="M376" s="2072"/>
    </row>
    <row r="377" spans="3:13">
      <c r="D377" s="2072" t="s">
        <v>2870</v>
      </c>
      <c r="E377" s="2072"/>
      <c r="F377" s="2072"/>
      <c r="G377" s="858"/>
      <c r="H377" s="858"/>
      <c r="I377" s="1414"/>
      <c r="J377" s="1414"/>
      <c r="K377" s="1414"/>
      <c r="L377" s="1414" t="s">
        <v>2875</v>
      </c>
      <c r="M377" s="1414"/>
    </row>
    <row r="378" spans="3:13" ht="12.75">
      <c r="C378" s="791" t="s">
        <v>1445</v>
      </c>
      <c r="D378" s="666"/>
      <c r="E378" s="787"/>
      <c r="F378" s="666"/>
      <c r="G378" s="666"/>
      <c r="H378" s="666"/>
      <c r="I378" s="666"/>
      <c r="J378" s="1414"/>
      <c r="K378" s="1414"/>
      <c r="L378" s="1414"/>
      <c r="M378" s="1414"/>
    </row>
    <row r="379" spans="3:13" ht="12.75">
      <c r="C379" s="674" t="s">
        <v>1389</v>
      </c>
      <c r="D379" s="789" t="s">
        <v>1476</v>
      </c>
      <c r="E379" s="790"/>
      <c r="F379" s="789"/>
      <c r="G379" s="666"/>
      <c r="H379" s="666"/>
      <c r="I379" s="666"/>
      <c r="J379" s="1414"/>
      <c r="K379" s="1414"/>
      <c r="L379" s="1414"/>
      <c r="M379" s="1414"/>
    </row>
    <row r="380" spans="3:13" ht="12.75">
      <c r="C380" s="674" t="s">
        <v>1387</v>
      </c>
      <c r="D380" s="789" t="s">
        <v>1475</v>
      </c>
      <c r="E380" s="790"/>
      <c r="F380" s="789"/>
      <c r="G380" s="666"/>
      <c r="H380" s="666"/>
      <c r="I380" s="666"/>
      <c r="J380" s="1414"/>
      <c r="K380" s="1414"/>
      <c r="L380" s="1414"/>
      <c r="M380" s="1414"/>
    </row>
    <row r="381" spans="3:13" ht="12.75">
      <c r="D381" s="674"/>
      <c r="E381" s="789"/>
      <c r="F381" s="790"/>
      <c r="G381" s="789"/>
      <c r="H381" s="666"/>
      <c r="I381" s="688" t="s">
        <v>1474</v>
      </c>
      <c r="J381" s="688"/>
      <c r="K381" s="688"/>
      <c r="L381" s="688"/>
      <c r="M381" s="688"/>
    </row>
    <row r="382" spans="3:13" ht="12.75">
      <c r="D382" s="674"/>
      <c r="E382" s="789"/>
      <c r="F382" s="790"/>
      <c r="G382" s="789"/>
      <c r="H382" s="666"/>
      <c r="I382" s="688" t="s">
        <v>1473</v>
      </c>
      <c r="J382" s="688"/>
      <c r="K382" s="688"/>
      <c r="L382" s="688"/>
      <c r="M382" s="688"/>
    </row>
    <row r="383" spans="3:13" ht="12.75">
      <c r="D383" s="674"/>
      <c r="E383" s="789"/>
      <c r="F383" s="790"/>
      <c r="G383" s="789"/>
      <c r="H383" s="666"/>
      <c r="I383" s="688" t="s">
        <v>1472</v>
      </c>
      <c r="J383" s="688"/>
      <c r="K383" s="688"/>
      <c r="L383" s="688"/>
      <c r="M383" s="688"/>
    </row>
    <row r="384" spans="3:13" ht="12.75">
      <c r="D384" s="674"/>
      <c r="E384" s="789"/>
      <c r="F384" s="790"/>
      <c r="G384" s="789"/>
      <c r="H384" s="857"/>
      <c r="I384" s="688" t="s">
        <v>1471</v>
      </c>
      <c r="J384" s="688"/>
      <c r="K384" s="688"/>
      <c r="L384" s="688"/>
      <c r="M384" s="688"/>
    </row>
    <row r="385" spans="4:15" ht="12.75">
      <c r="D385" s="674"/>
      <c r="E385" s="789"/>
      <c r="F385" s="790"/>
      <c r="G385" s="789"/>
      <c r="H385" s="857"/>
      <c r="I385" s="688" t="s">
        <v>1470</v>
      </c>
      <c r="J385" s="688"/>
      <c r="K385" s="688"/>
      <c r="L385" s="688"/>
      <c r="M385" s="688"/>
    </row>
    <row r="386" spans="4:15" ht="12.75">
      <c r="D386" s="674"/>
      <c r="E386" s="789"/>
      <c r="F386" s="790"/>
      <c r="G386" s="789"/>
      <c r="H386" s="857"/>
      <c r="I386" s="688" t="s">
        <v>1469</v>
      </c>
      <c r="J386" s="688"/>
      <c r="K386" s="688"/>
      <c r="L386" s="688"/>
      <c r="M386" s="688"/>
    </row>
    <row r="387" spans="4:15" ht="12.75">
      <c r="D387" s="674"/>
      <c r="E387" s="789"/>
      <c r="F387" s="790"/>
      <c r="G387" s="789"/>
      <c r="H387" s="857"/>
      <c r="I387" s="688" t="s">
        <v>1468</v>
      </c>
      <c r="J387" s="688"/>
      <c r="K387" s="688"/>
      <c r="L387" s="688"/>
      <c r="M387" s="688"/>
    </row>
    <row r="388" spans="4:15" ht="12.75">
      <c r="D388" s="674"/>
      <c r="E388" s="789"/>
      <c r="F388" s="790"/>
      <c r="G388" s="789"/>
      <c r="H388" s="857"/>
      <c r="I388" s="688" t="s">
        <v>1467</v>
      </c>
      <c r="J388" s="688"/>
      <c r="K388" s="688"/>
      <c r="L388" s="688"/>
      <c r="M388" s="688"/>
    </row>
    <row r="389" spans="4:15" ht="12.75">
      <c r="D389" s="674"/>
      <c r="E389" s="789"/>
      <c r="F389" s="790"/>
      <c r="G389" s="789"/>
      <c r="H389" s="857"/>
      <c r="I389" s="688" t="s">
        <v>1466</v>
      </c>
      <c r="J389" s="688"/>
      <c r="K389" s="688"/>
      <c r="L389" s="688"/>
      <c r="M389" s="688"/>
    </row>
    <row r="390" spans="4:15" ht="12.75">
      <c r="D390" s="674"/>
      <c r="E390" s="789"/>
      <c r="F390" s="790"/>
      <c r="G390" s="789"/>
      <c r="H390" s="857"/>
      <c r="I390" s="688" t="s">
        <v>1465</v>
      </c>
      <c r="J390" s="688"/>
      <c r="K390" s="688"/>
      <c r="L390" s="688"/>
      <c r="M390" s="688"/>
    </row>
    <row r="391" spans="4:15" ht="12.75">
      <c r="D391" s="674"/>
      <c r="E391" s="789"/>
      <c r="F391" s="790"/>
      <c r="G391" s="789"/>
      <c r="H391" s="857"/>
      <c r="I391" s="688" t="s">
        <v>1464</v>
      </c>
      <c r="J391" s="688"/>
      <c r="K391" s="688"/>
      <c r="L391" s="688"/>
      <c r="M391" s="688"/>
    </row>
    <row r="394" spans="4:15" ht="12.75">
      <c r="D394" s="2044" t="s">
        <v>1648</v>
      </c>
      <c r="E394" s="2044"/>
      <c r="F394" s="2044"/>
      <c r="G394" s="2044"/>
      <c r="H394" s="2044"/>
      <c r="I394" s="2044"/>
      <c r="J394" s="2044"/>
      <c r="K394" s="2044"/>
      <c r="L394" s="2044"/>
      <c r="M394" s="2044"/>
      <c r="N394" s="2044"/>
      <c r="O394" s="2044"/>
    </row>
    <row r="395" spans="4:15" ht="12.75">
      <c r="D395" s="2044" t="s">
        <v>1491</v>
      </c>
      <c r="E395" s="2044"/>
      <c r="F395" s="2044"/>
      <c r="G395" s="2044"/>
      <c r="H395" s="2044"/>
      <c r="I395" s="2044"/>
      <c r="J395" s="2044"/>
      <c r="K395" s="2044"/>
      <c r="L395" s="2044"/>
      <c r="M395" s="2044"/>
      <c r="N395" s="2044"/>
      <c r="O395" s="2044"/>
    </row>
    <row r="396" spans="4:15" ht="12.75">
      <c r="D396" s="2045" t="s">
        <v>1373</v>
      </c>
      <c r="E396" s="2045"/>
      <c r="F396" s="2045"/>
      <c r="G396" s="2045"/>
      <c r="H396" s="2045"/>
      <c r="I396" s="2045"/>
      <c r="J396" s="2045"/>
      <c r="K396" s="2045"/>
      <c r="L396" s="2045"/>
      <c r="M396" s="2045"/>
      <c r="N396" s="2045"/>
      <c r="O396" s="2045"/>
    </row>
    <row r="397" spans="4:15" ht="12.75">
      <c r="D397" s="1415"/>
      <c r="E397" s="1415"/>
      <c r="F397" s="1415"/>
      <c r="G397" s="1415"/>
      <c r="H397" s="1415"/>
      <c r="I397" s="1415"/>
      <c r="J397" s="1415"/>
      <c r="K397" s="1415"/>
      <c r="L397" s="1415"/>
      <c r="M397" s="1415"/>
      <c r="N397" s="1415"/>
      <c r="O397" s="1415"/>
    </row>
    <row r="398" spans="4:15" ht="12.75">
      <c r="D398" s="1415"/>
      <c r="E398" s="1415"/>
      <c r="F398" s="1415"/>
      <c r="G398" s="1415"/>
      <c r="H398" s="1415"/>
      <c r="I398" s="1415"/>
      <c r="J398" s="1415"/>
      <c r="K398" s="1415"/>
      <c r="L398" s="1415"/>
      <c r="M398" s="1415"/>
      <c r="N398" s="1415"/>
      <c r="O398" s="1415"/>
    </row>
    <row r="399" spans="4:15" ht="12.75">
      <c r="D399" s="1415"/>
      <c r="E399" s="1415"/>
      <c r="F399" s="1415"/>
      <c r="G399" s="1415"/>
      <c r="H399" s="1415"/>
      <c r="I399" s="1415"/>
      <c r="J399" s="1415"/>
      <c r="K399" s="1415"/>
      <c r="L399" s="1415"/>
      <c r="M399" s="1415"/>
      <c r="N399" s="1415"/>
      <c r="O399" s="1415"/>
    </row>
    <row r="401" spans="4:13">
      <c r="D401" s="2046"/>
      <c r="E401" s="858"/>
      <c r="F401" s="858"/>
      <c r="G401" s="858"/>
      <c r="H401" s="858"/>
      <c r="I401" s="858"/>
      <c r="J401" s="858"/>
      <c r="K401" s="858"/>
      <c r="L401" s="858"/>
      <c r="M401" s="858"/>
    </row>
    <row r="402" spans="4:13">
      <c r="D402" s="2047"/>
      <c r="E402" s="858"/>
      <c r="F402" s="2048" t="s">
        <v>1490</v>
      </c>
      <c r="G402" s="2048"/>
      <c r="H402" s="1504" t="s">
        <v>2868</v>
      </c>
      <c r="I402" s="1504"/>
      <c r="J402" s="1504"/>
      <c r="K402" s="1504"/>
      <c r="L402" s="1504"/>
      <c r="M402" s="1505"/>
    </row>
    <row r="403" spans="4:13">
      <c r="D403" s="2047"/>
      <c r="E403" s="858"/>
      <c r="F403" s="858"/>
      <c r="G403" s="858"/>
      <c r="H403" s="858"/>
      <c r="I403" s="858"/>
      <c r="J403" s="858"/>
      <c r="K403" s="858"/>
      <c r="L403" s="858"/>
      <c r="M403" s="858"/>
    </row>
    <row r="404" spans="4:13">
      <c r="D404" s="869">
        <v>1</v>
      </c>
      <c r="E404" s="858"/>
      <c r="F404" s="858"/>
      <c r="G404" s="858"/>
      <c r="H404" s="858"/>
      <c r="I404" s="858"/>
      <c r="J404" s="858"/>
      <c r="K404" s="858"/>
      <c r="L404" s="858"/>
      <c r="M404" s="858"/>
    </row>
    <row r="405" spans="4:13">
      <c r="D405" s="858"/>
      <c r="E405" s="877" t="s">
        <v>1489</v>
      </c>
      <c r="F405" s="1412">
        <v>1243</v>
      </c>
      <c r="G405" s="858"/>
      <c r="H405" s="858"/>
      <c r="J405" s="858" t="s">
        <v>2897</v>
      </c>
      <c r="M405" s="875">
        <v>4</v>
      </c>
    </row>
    <row r="406" spans="4:13" ht="12" thickBot="1">
      <c r="D406" s="858"/>
      <c r="E406" s="858"/>
      <c r="F406" s="858"/>
      <c r="G406" s="858"/>
      <c r="H406" s="858"/>
      <c r="I406" s="858"/>
      <c r="J406" s="858"/>
      <c r="K406" s="858"/>
      <c r="L406" s="858"/>
      <c r="M406" s="858"/>
    </row>
    <row r="407" spans="4:13" ht="12" thickBot="1">
      <c r="D407" s="2049" t="s">
        <v>1488</v>
      </c>
      <c r="E407" s="2050"/>
      <c r="F407" s="2050"/>
      <c r="G407" s="2050"/>
      <c r="H407" s="2050"/>
      <c r="I407" s="2050"/>
      <c r="J407" s="2050"/>
      <c r="K407" s="2050"/>
      <c r="L407" s="2050"/>
      <c r="M407" s="2051"/>
    </row>
    <row r="408" spans="4:13" ht="12" thickBot="1">
      <c r="D408" s="874"/>
      <c r="E408" s="874"/>
      <c r="F408" s="874"/>
      <c r="G408" s="874"/>
      <c r="H408" s="874"/>
      <c r="I408" s="874"/>
      <c r="J408" s="874"/>
      <c r="K408" s="874"/>
      <c r="L408" s="874"/>
      <c r="M408" s="874"/>
    </row>
    <row r="409" spans="4:13" ht="12" thickBot="1">
      <c r="D409" s="2052" t="s">
        <v>1487</v>
      </c>
      <c r="E409" s="2053"/>
      <c r="F409" s="2053"/>
      <c r="G409" s="2054"/>
      <c r="H409" s="2055" t="s">
        <v>1486</v>
      </c>
      <c r="I409" s="2053"/>
      <c r="J409" s="2054"/>
      <c r="K409" s="2056" t="s">
        <v>1485</v>
      </c>
      <c r="L409" s="2056"/>
      <c r="M409" s="2058" t="s">
        <v>1484</v>
      </c>
    </row>
    <row r="410" spans="4:13" ht="12" thickBot="1">
      <c r="D410" s="2061" t="s">
        <v>1483</v>
      </c>
      <c r="E410" s="2063" t="s">
        <v>1458</v>
      </c>
      <c r="F410" s="2063" t="s">
        <v>1482</v>
      </c>
      <c r="G410" s="2065" t="s">
        <v>1481</v>
      </c>
      <c r="H410" s="2067" t="s">
        <v>1480</v>
      </c>
      <c r="I410" s="2068"/>
      <c r="J410" s="2069"/>
      <c r="K410" s="2057"/>
      <c r="L410" s="2057"/>
      <c r="M410" s="2059"/>
    </row>
    <row r="411" spans="4:13">
      <c r="D411" s="2062"/>
      <c r="E411" s="2064"/>
      <c r="F411" s="2064"/>
      <c r="G411" s="2066"/>
      <c r="H411" s="873" t="s">
        <v>1396</v>
      </c>
      <c r="I411" s="873" t="s">
        <v>1395</v>
      </c>
      <c r="J411" s="873" t="s">
        <v>1447</v>
      </c>
      <c r="K411" s="873" t="s">
        <v>1479</v>
      </c>
      <c r="L411" s="872" t="s">
        <v>1478</v>
      </c>
      <c r="M411" s="2060"/>
    </row>
    <row r="412" spans="4:13">
      <c r="D412" s="871">
        <v>5</v>
      </c>
      <c r="E412" s="870">
        <v>6</v>
      </c>
      <c r="F412" s="870">
        <v>7</v>
      </c>
      <c r="G412" s="870">
        <v>8</v>
      </c>
      <c r="H412" s="869">
        <v>9</v>
      </c>
      <c r="I412" s="869">
        <v>10</v>
      </c>
      <c r="J412" s="869">
        <v>11</v>
      </c>
      <c r="K412" s="869">
        <v>12</v>
      </c>
      <c r="L412" s="869">
        <v>13</v>
      </c>
      <c r="M412" s="868">
        <v>14</v>
      </c>
    </row>
    <row r="413" spans="4:13" ht="12.75">
      <c r="D413" s="1499" t="s">
        <v>2420</v>
      </c>
      <c r="E413" s="1494" t="s">
        <v>2487</v>
      </c>
      <c r="F413" s="1494" t="s">
        <v>2442</v>
      </c>
      <c r="G413" s="1506">
        <v>71558</v>
      </c>
      <c r="H413" s="1500" t="s">
        <v>2894</v>
      </c>
      <c r="I413" s="1502">
        <v>44439</v>
      </c>
      <c r="J413" s="1466">
        <v>71558</v>
      </c>
      <c r="K413" s="866"/>
      <c r="L413" s="866"/>
      <c r="M413" s="865"/>
    </row>
    <row r="414" spans="4:13" ht="12.75">
      <c r="D414" s="1499" t="s">
        <v>2420</v>
      </c>
      <c r="E414" s="1494" t="s">
        <v>2488</v>
      </c>
      <c r="F414" s="1494" t="s">
        <v>2489</v>
      </c>
      <c r="G414" s="1506">
        <v>23938.6</v>
      </c>
      <c r="H414" s="1500" t="s">
        <v>2894</v>
      </c>
      <c r="I414" s="1502">
        <v>44439</v>
      </c>
      <c r="J414" s="1466">
        <v>23938.6</v>
      </c>
      <c r="K414" s="866"/>
      <c r="L414" s="866"/>
      <c r="M414" s="865"/>
    </row>
    <row r="415" spans="4:13" ht="12.75">
      <c r="D415" s="1499" t="s">
        <v>2420</v>
      </c>
      <c r="E415" s="1494" t="s">
        <v>2490</v>
      </c>
      <c r="F415" s="1494" t="s">
        <v>2491</v>
      </c>
      <c r="G415" s="1506">
        <v>9696.2000000000007</v>
      </c>
      <c r="H415" s="1500" t="s">
        <v>2894</v>
      </c>
      <c r="I415" s="1502">
        <v>44439</v>
      </c>
      <c r="J415" s="1466">
        <v>9696.2000000000007</v>
      </c>
      <c r="K415" s="866"/>
      <c r="L415" s="866"/>
      <c r="M415" s="865"/>
    </row>
    <row r="416" spans="4:13" ht="12.75">
      <c r="D416" s="1499" t="s">
        <v>2420</v>
      </c>
      <c r="E416" s="1494" t="s">
        <v>2492</v>
      </c>
      <c r="F416" s="1494" t="s">
        <v>2491</v>
      </c>
      <c r="G416" s="1506">
        <v>9696.2000000000007</v>
      </c>
      <c r="H416" s="1500" t="s">
        <v>2894</v>
      </c>
      <c r="I416" s="1502">
        <v>44439</v>
      </c>
      <c r="J416" s="1466">
        <v>9696.2000000000007</v>
      </c>
      <c r="K416" s="866"/>
      <c r="L416" s="866"/>
      <c r="M416" s="865"/>
    </row>
    <row r="417" spans="4:13" ht="12.75">
      <c r="D417" s="1499" t="s">
        <v>2420</v>
      </c>
      <c r="E417" s="1495" t="s">
        <v>2493</v>
      </c>
      <c r="F417" s="1495" t="s">
        <v>2491</v>
      </c>
      <c r="G417" s="1507">
        <v>9696.2000000000007</v>
      </c>
      <c r="H417" s="1501" t="s">
        <v>2894</v>
      </c>
      <c r="I417" s="1503">
        <v>44439</v>
      </c>
      <c r="J417" s="1466">
        <v>9696.2000000000007</v>
      </c>
      <c r="K417" s="1490"/>
      <c r="L417" s="1490"/>
      <c r="M417" s="865"/>
    </row>
    <row r="418" spans="4:13" ht="12.75">
      <c r="D418" s="1499" t="s">
        <v>2420</v>
      </c>
      <c r="E418" s="1495" t="s">
        <v>2494</v>
      </c>
      <c r="F418" s="1495" t="s">
        <v>2495</v>
      </c>
      <c r="G418" s="1507">
        <v>219686.3</v>
      </c>
      <c r="H418" s="1501" t="s">
        <v>2894</v>
      </c>
      <c r="I418" s="1503">
        <v>44439</v>
      </c>
      <c r="J418" s="1466">
        <v>219686.3</v>
      </c>
      <c r="K418" s="1490"/>
      <c r="L418" s="1490"/>
      <c r="M418" s="865"/>
    </row>
    <row r="419" spans="4:13" ht="12.75">
      <c r="D419" s="1499" t="s">
        <v>2420</v>
      </c>
      <c r="E419" s="1495" t="s">
        <v>2496</v>
      </c>
      <c r="F419" s="1495" t="s">
        <v>2497</v>
      </c>
      <c r="G419" s="1507">
        <v>274633</v>
      </c>
      <c r="H419" s="1501" t="s">
        <v>2894</v>
      </c>
      <c r="I419" s="1503">
        <v>44439</v>
      </c>
      <c r="J419" s="1466">
        <v>274633</v>
      </c>
      <c r="K419" s="1490"/>
      <c r="L419" s="1490"/>
      <c r="M419" s="865"/>
    </row>
    <row r="420" spans="4:13" ht="12.75">
      <c r="D420" s="1499" t="s">
        <v>2420</v>
      </c>
      <c r="E420" s="1495" t="s">
        <v>2498</v>
      </c>
      <c r="F420" s="1495" t="s">
        <v>2499</v>
      </c>
      <c r="G420" s="1507">
        <v>93378</v>
      </c>
      <c r="H420" s="1501" t="s">
        <v>2894</v>
      </c>
      <c r="I420" s="1503">
        <v>44439</v>
      </c>
      <c r="J420" s="1529">
        <v>93378</v>
      </c>
      <c r="K420" s="1490"/>
      <c r="L420" s="1490"/>
      <c r="M420" s="865"/>
    </row>
    <row r="421" spans="4:13" ht="12.75">
      <c r="D421" s="1499" t="s">
        <v>2420</v>
      </c>
      <c r="E421" s="1495" t="s">
        <v>2500</v>
      </c>
      <c r="F421" s="1495" t="s">
        <v>2499</v>
      </c>
      <c r="G421" s="1507">
        <v>93378</v>
      </c>
      <c r="H421" s="1501" t="s">
        <v>2894</v>
      </c>
      <c r="I421" s="1503">
        <v>44439</v>
      </c>
      <c r="J421" s="1466">
        <v>93378</v>
      </c>
      <c r="K421" s="1490"/>
      <c r="L421" s="1490"/>
      <c r="M421" s="865"/>
    </row>
    <row r="422" spans="4:13" ht="12.75">
      <c r="D422" s="1499" t="s">
        <v>2420</v>
      </c>
      <c r="E422" s="1495" t="s">
        <v>2501</v>
      </c>
      <c r="F422" s="1495" t="s">
        <v>2502</v>
      </c>
      <c r="G422" s="1507">
        <v>83285</v>
      </c>
      <c r="H422" s="1501" t="s">
        <v>2894</v>
      </c>
      <c r="I422" s="1503">
        <v>44439</v>
      </c>
      <c r="J422" s="1466">
        <v>83285</v>
      </c>
      <c r="K422" s="1490"/>
      <c r="L422" s="1490"/>
      <c r="M422" s="865"/>
    </row>
    <row r="423" spans="4:13" ht="12.75">
      <c r="D423" s="1499"/>
      <c r="E423" s="1495"/>
      <c r="F423" s="1495"/>
      <c r="G423" s="1507"/>
      <c r="H423" s="1501"/>
      <c r="I423" s="1503"/>
      <c r="J423" s="1469"/>
      <c r="K423" s="1490"/>
      <c r="L423" s="1490"/>
      <c r="M423" s="865"/>
    </row>
    <row r="424" spans="4:13" ht="12.75">
      <c r="D424" s="1499"/>
      <c r="E424" s="1495"/>
      <c r="F424" s="1495"/>
      <c r="G424" s="1507"/>
      <c r="H424" s="1501"/>
      <c r="I424" s="1503"/>
      <c r="J424" s="1469"/>
      <c r="K424" s="1490"/>
      <c r="L424" s="1490"/>
      <c r="M424" s="865"/>
    </row>
    <row r="425" spans="4:13" ht="12.75">
      <c r="D425" s="1499"/>
      <c r="E425" s="1495"/>
      <c r="F425" s="1495"/>
      <c r="G425" s="1507"/>
      <c r="H425" s="1501"/>
      <c r="I425" s="1503"/>
      <c r="J425" s="1469"/>
      <c r="K425" s="1490"/>
      <c r="L425" s="1490"/>
      <c r="M425" s="865"/>
    </row>
    <row r="426" spans="4:13" ht="12.75">
      <c r="D426" s="1499"/>
      <c r="E426" s="1495"/>
      <c r="F426" s="1495"/>
      <c r="G426" s="1507"/>
      <c r="H426" s="1501"/>
      <c r="I426" s="1503"/>
      <c r="J426" s="1469"/>
      <c r="K426" s="1490"/>
      <c r="L426" s="1490"/>
      <c r="M426" s="865"/>
    </row>
    <row r="427" spans="4:13" ht="12.75">
      <c r="D427" s="1499"/>
      <c r="E427" s="1495"/>
      <c r="F427" s="1495"/>
      <c r="G427" s="1507"/>
      <c r="H427" s="1501"/>
      <c r="I427" s="1503"/>
      <c r="J427" s="1469"/>
      <c r="K427" s="1490"/>
      <c r="L427" s="1490"/>
      <c r="M427" s="865"/>
    </row>
    <row r="428" spans="4:13" ht="12.75">
      <c r="D428" s="1499"/>
      <c r="E428" s="1495"/>
      <c r="F428" s="1495"/>
      <c r="G428" s="1507"/>
      <c r="H428" s="1501"/>
      <c r="I428" s="1503"/>
      <c r="J428" s="1469"/>
      <c r="K428" s="1490"/>
      <c r="L428" s="1490"/>
      <c r="M428" s="865"/>
    </row>
    <row r="429" spans="4:13" ht="12.75">
      <c r="D429" s="1499"/>
      <c r="E429" s="1495"/>
      <c r="F429" s="1495"/>
      <c r="G429" s="1507"/>
      <c r="H429" s="1501"/>
      <c r="I429" s="1503"/>
      <c r="J429" s="1469"/>
      <c r="K429" s="1490"/>
      <c r="L429" s="1490"/>
      <c r="M429" s="865"/>
    </row>
    <row r="430" spans="4:13" ht="12.75">
      <c r="D430" s="1499"/>
      <c r="E430" s="1495"/>
      <c r="F430" s="1495"/>
      <c r="G430" s="1507"/>
      <c r="H430" s="1501"/>
      <c r="I430" s="1503"/>
      <c r="J430" s="1469"/>
      <c r="K430" s="1490"/>
      <c r="L430" s="1490"/>
      <c r="M430" s="865"/>
    </row>
    <row r="431" spans="4:13" ht="12.75">
      <c r="D431" s="1499"/>
      <c r="E431" s="1495"/>
      <c r="F431" s="1495"/>
      <c r="G431" s="1507"/>
      <c r="H431" s="1501"/>
      <c r="I431" s="1503"/>
      <c r="J431" s="1469"/>
      <c r="K431" s="1490"/>
      <c r="L431" s="1490"/>
      <c r="M431" s="865"/>
    </row>
    <row r="432" spans="4:13" ht="12.75">
      <c r="D432" s="1499"/>
      <c r="E432" s="1495"/>
      <c r="F432" s="1495"/>
      <c r="G432" s="1507"/>
      <c r="H432" s="1501"/>
      <c r="I432" s="1503"/>
      <c r="J432" s="1469"/>
      <c r="K432" s="1490"/>
      <c r="L432" s="1490"/>
      <c r="M432" s="865"/>
    </row>
    <row r="433" spans="4:13" ht="12.75">
      <c r="D433" s="1499"/>
      <c r="E433" s="1495"/>
      <c r="F433" s="1495"/>
      <c r="G433" s="1507"/>
      <c r="H433" s="1501"/>
      <c r="I433" s="1503"/>
      <c r="J433" s="1469"/>
      <c r="K433" s="1490"/>
      <c r="L433" s="1490"/>
      <c r="M433" s="865"/>
    </row>
    <row r="434" spans="4:13" ht="12.75">
      <c r="D434" s="1499"/>
      <c r="E434" s="1495"/>
      <c r="F434" s="1495"/>
      <c r="G434" s="1507"/>
      <c r="H434" s="1501"/>
      <c r="I434" s="1503"/>
      <c r="J434" s="1469"/>
      <c r="K434" s="1490"/>
      <c r="L434" s="1490"/>
      <c r="M434" s="865"/>
    </row>
    <row r="435" spans="4:13" ht="12.75">
      <c r="D435" s="1499"/>
      <c r="E435" s="1495"/>
      <c r="F435" s="1495"/>
      <c r="G435" s="1507"/>
      <c r="H435" s="1501"/>
      <c r="I435" s="1503"/>
      <c r="J435" s="1469"/>
      <c r="K435" s="1490"/>
      <c r="L435" s="1490"/>
      <c r="M435" s="865"/>
    </row>
    <row r="436" spans="4:13" ht="12.75">
      <c r="D436" s="1499"/>
      <c r="E436" s="1495"/>
      <c r="F436" s="1495"/>
      <c r="G436" s="1507"/>
      <c r="H436" s="1501"/>
      <c r="I436" s="1503"/>
      <c r="J436" s="1469"/>
      <c r="K436" s="1490"/>
      <c r="L436" s="1490"/>
      <c r="M436" s="865"/>
    </row>
    <row r="437" spans="4:13" ht="12.75">
      <c r="D437" s="1499"/>
      <c r="E437" s="1495"/>
      <c r="F437" s="1495"/>
      <c r="G437" s="1507"/>
      <c r="H437" s="1501"/>
      <c r="I437" s="1503"/>
      <c r="J437" s="1469"/>
      <c r="K437" s="1490"/>
      <c r="L437" s="1490"/>
      <c r="M437" s="865"/>
    </row>
    <row r="438" spans="4:13" ht="12.75">
      <c r="D438" s="1499"/>
      <c r="E438" s="1495"/>
      <c r="F438" s="1495"/>
      <c r="G438" s="1507"/>
      <c r="H438" s="1501"/>
      <c r="I438" s="1503"/>
      <c r="J438" s="1469"/>
      <c r="K438" s="1490"/>
      <c r="L438" s="1490"/>
      <c r="M438" s="865"/>
    </row>
    <row r="439" spans="4:13" ht="12.75">
      <c r="D439" s="1499"/>
      <c r="E439" s="1495"/>
      <c r="F439" s="1495"/>
      <c r="G439" s="1507"/>
      <c r="H439" s="1501"/>
      <c r="I439" s="1503"/>
      <c r="J439" s="1469"/>
      <c r="K439" s="1490"/>
      <c r="L439" s="1490"/>
      <c r="M439" s="865"/>
    </row>
    <row r="440" spans="4:13" ht="12.75">
      <c r="D440" s="1499"/>
      <c r="E440" s="1495"/>
      <c r="F440" s="1495"/>
      <c r="G440" s="1507"/>
      <c r="H440" s="1501"/>
      <c r="I440" s="1503"/>
      <c r="J440" s="1469"/>
      <c r="K440" s="1490"/>
      <c r="L440" s="1490"/>
      <c r="M440" s="865"/>
    </row>
    <row r="441" spans="4:13" ht="12.75">
      <c r="D441" s="1499"/>
      <c r="E441" s="1495"/>
      <c r="F441" s="1495"/>
      <c r="G441" s="1507"/>
      <c r="H441" s="1501"/>
      <c r="I441" s="1503"/>
      <c r="J441" s="1469"/>
      <c r="K441" s="1490"/>
      <c r="L441" s="1490"/>
      <c r="M441" s="865"/>
    </row>
    <row r="442" spans="4:13" ht="12.75">
      <c r="D442" s="1499"/>
      <c r="E442" s="1495"/>
      <c r="F442" s="1495"/>
      <c r="G442" s="1507"/>
      <c r="H442" s="1501"/>
      <c r="I442" s="1503"/>
      <c r="J442" s="1469"/>
      <c r="K442" s="1490"/>
      <c r="L442" s="1490"/>
      <c r="M442" s="865"/>
    </row>
    <row r="443" spans="4:13">
      <c r="D443" s="1497"/>
      <c r="E443" s="1498"/>
      <c r="F443" s="1498"/>
      <c r="G443" s="1498"/>
      <c r="H443" s="1498"/>
      <c r="I443" s="1498"/>
      <c r="J443" s="1498"/>
      <c r="K443" s="1490"/>
      <c r="L443" s="1490"/>
      <c r="M443" s="865"/>
    </row>
    <row r="444" spans="4:13">
      <c r="D444" s="867"/>
      <c r="E444" s="866"/>
      <c r="F444" s="866"/>
      <c r="G444" s="866"/>
      <c r="H444" s="866"/>
      <c r="I444" s="866"/>
      <c r="J444" s="866"/>
      <c r="K444" s="866"/>
      <c r="L444" s="866"/>
      <c r="M444" s="865"/>
    </row>
    <row r="445" spans="4:13">
      <c r="D445" s="867"/>
      <c r="E445" s="866"/>
      <c r="F445" s="866"/>
      <c r="G445" s="866"/>
      <c r="H445" s="866"/>
      <c r="I445" s="866"/>
      <c r="J445" s="866"/>
      <c r="K445" s="866"/>
      <c r="L445" s="866"/>
      <c r="M445" s="865"/>
    </row>
    <row r="446" spans="4:13">
      <c r="D446" s="867"/>
      <c r="E446" s="866"/>
      <c r="F446" s="866"/>
      <c r="G446" s="866"/>
      <c r="H446" s="866"/>
      <c r="I446" s="866"/>
      <c r="J446" s="866"/>
      <c r="K446" s="866"/>
      <c r="L446" s="866"/>
      <c r="M446" s="865"/>
    </row>
    <row r="447" spans="4:13" ht="12" thickBot="1">
      <c r="D447" s="864"/>
      <c r="E447" s="862"/>
      <c r="F447" s="1535" t="s">
        <v>1477</v>
      </c>
      <c r="G447" s="1536">
        <v>1604665.7900000005</v>
      </c>
      <c r="H447" s="1536"/>
      <c r="I447" s="1536"/>
      <c r="J447" s="1536">
        <v>1604665.7900000005</v>
      </c>
      <c r="K447" s="1538">
        <v>16</v>
      </c>
      <c r="L447" s="1539">
        <v>16</v>
      </c>
      <c r="M447" s="860"/>
    </row>
    <row r="448" spans="4:13">
      <c r="D448" s="1390" t="s">
        <v>2105</v>
      </c>
      <c r="E448" s="858"/>
      <c r="F448" s="858"/>
      <c r="G448" s="1413"/>
      <c r="H448" s="858"/>
      <c r="I448" s="858"/>
      <c r="J448" s="1413"/>
      <c r="K448" s="1413"/>
      <c r="L448" s="1413"/>
      <c r="M448" s="858"/>
    </row>
    <row r="449" spans="3:13">
      <c r="D449" s="858"/>
      <c r="E449" s="858"/>
      <c r="F449" s="858"/>
      <c r="G449" s="858"/>
      <c r="H449" s="858"/>
      <c r="I449" s="858"/>
      <c r="J449" s="858"/>
      <c r="K449" s="858"/>
      <c r="L449" s="858"/>
      <c r="M449" s="1413"/>
    </row>
    <row r="450" spans="3:13">
      <c r="D450" s="858"/>
      <c r="G450" s="858"/>
      <c r="H450" s="858"/>
      <c r="K450" s="858"/>
      <c r="L450" s="858"/>
      <c r="M450" s="858"/>
    </row>
    <row r="451" spans="3:13">
      <c r="D451" s="858"/>
      <c r="E451" s="858"/>
      <c r="F451" s="858"/>
      <c r="G451" s="858"/>
      <c r="H451" s="858"/>
      <c r="I451" s="858"/>
      <c r="J451" s="858"/>
      <c r="K451" s="858"/>
      <c r="L451" s="858"/>
      <c r="M451" s="858"/>
    </row>
    <row r="452" spans="3:13">
      <c r="D452" s="858"/>
      <c r="E452" s="858"/>
      <c r="F452" s="858"/>
      <c r="G452" s="858"/>
      <c r="H452" s="858"/>
      <c r="I452" s="858"/>
      <c r="J452" s="858"/>
      <c r="K452" s="858"/>
      <c r="L452" s="858"/>
      <c r="M452" s="858"/>
    </row>
    <row r="453" spans="3:13">
      <c r="D453" s="2070"/>
      <c r="E453" s="2070"/>
      <c r="F453" s="2070"/>
      <c r="G453" s="858"/>
      <c r="H453" s="858"/>
      <c r="I453" s="2070"/>
      <c r="J453" s="2070"/>
      <c r="K453" s="2070"/>
      <c r="L453" s="2070"/>
      <c r="M453" s="2070"/>
    </row>
    <row r="454" spans="3:13">
      <c r="D454" s="2070">
        <v>16</v>
      </c>
      <c r="E454" s="2070"/>
      <c r="F454" s="2070"/>
      <c r="G454" s="858"/>
      <c r="H454" s="858"/>
      <c r="I454" s="2070"/>
      <c r="J454" s="2070"/>
      <c r="K454" s="2071">
        <v>16</v>
      </c>
      <c r="L454" s="2071"/>
      <c r="M454" s="2071"/>
    </row>
    <row r="455" spans="3:13">
      <c r="D455" s="2070" t="s">
        <v>2869</v>
      </c>
      <c r="E455" s="2070"/>
      <c r="F455" s="2070"/>
      <c r="G455" s="858"/>
      <c r="H455" s="858"/>
      <c r="I455" s="2072"/>
      <c r="J455" s="2072"/>
      <c r="K455" s="2072" t="s">
        <v>2876</v>
      </c>
      <c r="L455" s="2072"/>
      <c r="M455" s="2072"/>
    </row>
    <row r="456" spans="3:13">
      <c r="D456" s="2072" t="s">
        <v>2870</v>
      </c>
      <c r="E456" s="2072"/>
      <c r="F456" s="2072"/>
      <c r="G456" s="858"/>
      <c r="H456" s="858"/>
      <c r="I456" s="1516"/>
      <c r="J456" s="1516"/>
      <c r="K456" s="1516"/>
      <c r="L456" s="1516" t="s">
        <v>2875</v>
      </c>
      <c r="M456" s="1516"/>
    </row>
    <row r="457" spans="3:13" ht="12.75">
      <c r="C457" s="674" t="s">
        <v>1389</v>
      </c>
      <c r="D457" s="789" t="s">
        <v>1476</v>
      </c>
      <c r="E457" s="790"/>
      <c r="F457" s="789"/>
      <c r="G457" s="666"/>
      <c r="H457" s="666"/>
      <c r="I457" s="666"/>
      <c r="J457" s="1414"/>
      <c r="K457" s="1414"/>
      <c r="L457" s="1414"/>
      <c r="M457" s="1414"/>
    </row>
    <row r="458" spans="3:13" ht="12.75">
      <c r="C458" s="674" t="s">
        <v>1387</v>
      </c>
      <c r="D458" s="789" t="s">
        <v>1475</v>
      </c>
      <c r="E458" s="790"/>
      <c r="F458" s="789"/>
      <c r="G458" s="666"/>
      <c r="H458" s="666"/>
      <c r="I458" s="1414"/>
      <c r="J458" s="1414"/>
      <c r="K458" s="1414"/>
      <c r="L458" s="1414"/>
    </row>
    <row r="459" spans="3:13" ht="12.75">
      <c r="D459" s="674"/>
      <c r="E459" s="789"/>
      <c r="F459" s="790"/>
      <c r="G459" s="789"/>
      <c r="H459" s="666"/>
      <c r="I459" s="688" t="s">
        <v>1474</v>
      </c>
      <c r="J459" s="688"/>
      <c r="K459" s="688"/>
      <c r="L459" s="688"/>
      <c r="M459" s="688"/>
    </row>
    <row r="460" spans="3:13" ht="12.75">
      <c r="D460" s="674"/>
      <c r="E460" s="789"/>
      <c r="F460" s="790"/>
      <c r="G460" s="789"/>
      <c r="H460" s="666"/>
      <c r="I460" s="688" t="s">
        <v>1473</v>
      </c>
      <c r="J460" s="688"/>
      <c r="K460" s="688"/>
      <c r="L460" s="688"/>
      <c r="M460" s="688"/>
    </row>
    <row r="461" spans="3:13" ht="12.75">
      <c r="D461" s="674"/>
      <c r="E461" s="789"/>
      <c r="F461" s="790"/>
      <c r="G461" s="789"/>
      <c r="H461" s="666"/>
      <c r="I461" s="688" t="s">
        <v>1472</v>
      </c>
      <c r="J461" s="688"/>
      <c r="K461" s="688"/>
      <c r="L461" s="688"/>
      <c r="M461" s="688"/>
    </row>
    <row r="462" spans="3:13" ht="12.75">
      <c r="D462" s="674"/>
      <c r="E462" s="789"/>
      <c r="F462" s="790"/>
      <c r="G462" s="789"/>
      <c r="H462" s="857"/>
      <c r="I462" s="688" t="s">
        <v>1471</v>
      </c>
      <c r="J462" s="688"/>
      <c r="K462" s="688"/>
      <c r="L462" s="688"/>
      <c r="M462" s="688"/>
    </row>
    <row r="463" spans="3:13" ht="12.75">
      <c r="D463" s="674"/>
      <c r="E463" s="789"/>
      <c r="F463" s="790"/>
      <c r="G463" s="789"/>
      <c r="H463" s="857"/>
      <c r="I463" s="688" t="s">
        <v>1470</v>
      </c>
      <c r="J463" s="688"/>
      <c r="K463" s="688"/>
      <c r="L463" s="688"/>
      <c r="M463" s="688"/>
    </row>
    <row r="464" spans="3:13" ht="12.75">
      <c r="D464" s="674"/>
      <c r="E464" s="789"/>
      <c r="F464" s="790"/>
      <c r="G464" s="789"/>
      <c r="H464" s="857"/>
      <c r="I464" s="688" t="s">
        <v>1469</v>
      </c>
      <c r="J464" s="688"/>
      <c r="K464" s="688"/>
      <c r="L464" s="688"/>
      <c r="M464" s="688"/>
    </row>
    <row r="465" spans="4:15" ht="12.75">
      <c r="D465" s="674"/>
      <c r="E465" s="789"/>
      <c r="F465" s="790"/>
      <c r="G465" s="789"/>
      <c r="H465" s="857"/>
      <c r="I465" s="688" t="s">
        <v>1468</v>
      </c>
      <c r="J465" s="688"/>
      <c r="K465" s="688"/>
      <c r="L465" s="688"/>
      <c r="M465" s="688"/>
    </row>
    <row r="466" spans="4:15" ht="12.75">
      <c r="D466" s="674"/>
      <c r="E466" s="789"/>
      <c r="F466" s="790"/>
      <c r="G466" s="789"/>
      <c r="H466" s="857"/>
      <c r="I466" s="688" t="s">
        <v>1467</v>
      </c>
      <c r="J466" s="688"/>
      <c r="K466" s="688"/>
      <c r="L466" s="688"/>
      <c r="M466" s="688"/>
    </row>
    <row r="467" spans="4:15" ht="12.75">
      <c r="D467" s="674"/>
      <c r="E467" s="789"/>
      <c r="F467" s="790"/>
      <c r="G467" s="789"/>
      <c r="H467" s="857"/>
      <c r="I467" s="688" t="s">
        <v>1466</v>
      </c>
      <c r="J467" s="688"/>
      <c r="K467" s="688"/>
      <c r="L467" s="688"/>
      <c r="M467" s="688"/>
    </row>
    <row r="468" spans="4:15" ht="12.75">
      <c r="D468" s="674"/>
      <c r="E468" s="789"/>
      <c r="F468" s="790"/>
      <c r="G468" s="789"/>
      <c r="H468" s="857"/>
      <c r="I468" s="688" t="s">
        <v>1465</v>
      </c>
      <c r="J468" s="688"/>
      <c r="K468" s="688"/>
      <c r="L468" s="688"/>
      <c r="M468" s="688"/>
    </row>
    <row r="469" spans="4:15" ht="12.75">
      <c r="D469" s="674"/>
      <c r="E469" s="789"/>
      <c r="F469" s="790"/>
      <c r="G469" s="789"/>
      <c r="H469" s="857"/>
      <c r="I469" s="688" t="s">
        <v>1464</v>
      </c>
      <c r="J469" s="688"/>
      <c r="K469" s="688"/>
      <c r="L469" s="688"/>
      <c r="M469" s="688"/>
    </row>
    <row r="472" spans="4:15" ht="12.75">
      <c r="D472" s="2044" t="s">
        <v>1648</v>
      </c>
      <c r="E472" s="2044"/>
      <c r="F472" s="2044"/>
      <c r="G472" s="2044"/>
      <c r="H472" s="2044"/>
      <c r="I472" s="2044"/>
      <c r="J472" s="2044"/>
      <c r="K472" s="2044"/>
      <c r="L472" s="2044"/>
      <c r="M472" s="2044"/>
      <c r="N472" s="2044"/>
      <c r="O472" s="2044"/>
    </row>
    <row r="473" spans="4:15" ht="12.75">
      <c r="D473" s="2044" t="s">
        <v>1491</v>
      </c>
      <c r="E473" s="2044"/>
      <c r="F473" s="2044"/>
      <c r="G473" s="2044"/>
      <c r="H473" s="2044"/>
      <c r="I473" s="2044"/>
      <c r="J473" s="2044"/>
      <c r="K473" s="2044"/>
      <c r="L473" s="2044"/>
      <c r="M473" s="2044"/>
      <c r="N473" s="2044"/>
      <c r="O473" s="2044"/>
    </row>
    <row r="474" spans="4:15" ht="12.75">
      <c r="D474" s="2045" t="s">
        <v>1373</v>
      </c>
      <c r="E474" s="2045"/>
      <c r="F474" s="2045"/>
      <c r="G474" s="2045"/>
      <c r="H474" s="2045"/>
      <c r="I474" s="2045"/>
      <c r="J474" s="2045"/>
      <c r="K474" s="2045"/>
      <c r="L474" s="2045"/>
      <c r="M474" s="2045"/>
      <c r="N474" s="2045"/>
      <c r="O474" s="2045"/>
    </row>
    <row r="475" spans="4:15" ht="12.75">
      <c r="D475" s="1415"/>
      <c r="E475" s="1415"/>
      <c r="F475" s="1415"/>
      <c r="G475" s="1415"/>
      <c r="H475" s="1415"/>
      <c r="I475" s="1415"/>
      <c r="J475" s="1415"/>
      <c r="K475" s="1415"/>
      <c r="L475" s="1415"/>
      <c r="M475" s="1415"/>
      <c r="N475" s="1415"/>
      <c r="O475" s="1415"/>
    </row>
    <row r="476" spans="4:15" ht="12.75">
      <c r="D476" s="1415"/>
      <c r="E476" s="1415"/>
      <c r="F476" s="1415"/>
      <c r="G476" s="1415"/>
      <c r="H476" s="1415"/>
      <c r="I476" s="1415"/>
      <c r="J476" s="1415"/>
      <c r="K476" s="1415"/>
      <c r="L476" s="1415"/>
      <c r="M476" s="1415"/>
      <c r="N476" s="1415"/>
      <c r="O476" s="1415"/>
    </row>
    <row r="477" spans="4:15" ht="12.75">
      <c r="D477" s="1415"/>
      <c r="E477" s="1415"/>
      <c r="F477" s="1415"/>
      <c r="G477" s="1415"/>
      <c r="H477" s="1415"/>
      <c r="I477" s="1415"/>
      <c r="J477" s="1415"/>
      <c r="K477" s="1415"/>
      <c r="L477" s="1415"/>
      <c r="M477" s="1415"/>
      <c r="N477" s="1415"/>
      <c r="O477" s="1415"/>
    </row>
    <row r="479" spans="4:15">
      <c r="D479" s="2046"/>
      <c r="E479" s="858"/>
      <c r="F479" s="858"/>
      <c r="G479" s="858"/>
      <c r="H479" s="858"/>
      <c r="I479" s="858"/>
      <c r="J479" s="858"/>
      <c r="K479" s="858"/>
      <c r="L479" s="858"/>
      <c r="M479" s="858"/>
    </row>
    <row r="480" spans="4:15">
      <c r="D480" s="2047"/>
      <c r="E480" s="858"/>
      <c r="F480" s="2048" t="s">
        <v>1490</v>
      </c>
      <c r="G480" s="2048"/>
      <c r="H480" s="1504" t="s">
        <v>2868</v>
      </c>
      <c r="I480" s="1504"/>
      <c r="J480" s="1504"/>
      <c r="K480" s="1504"/>
      <c r="L480" s="1504"/>
      <c r="M480" s="1505"/>
    </row>
    <row r="481" spans="4:13">
      <c r="D481" s="2047"/>
      <c r="E481" s="858"/>
      <c r="F481" s="858"/>
      <c r="G481" s="858"/>
      <c r="H481" s="858"/>
      <c r="I481" s="858"/>
      <c r="J481" s="858"/>
      <c r="K481" s="858"/>
      <c r="L481" s="858"/>
      <c r="M481" s="858"/>
    </row>
    <row r="482" spans="4:13">
      <c r="D482" s="869">
        <v>1</v>
      </c>
      <c r="E482" s="858"/>
      <c r="F482" s="858"/>
      <c r="G482" s="858"/>
      <c r="H482" s="858"/>
      <c r="I482" s="858"/>
      <c r="J482" s="858"/>
      <c r="K482" s="858"/>
      <c r="L482" s="858"/>
      <c r="M482" s="858"/>
    </row>
    <row r="483" spans="4:13">
      <c r="D483" s="858"/>
      <c r="E483" s="877" t="s">
        <v>1489</v>
      </c>
      <c r="F483" s="1412">
        <v>1244</v>
      </c>
      <c r="G483" s="858"/>
      <c r="H483" s="858"/>
      <c r="J483" s="858" t="s">
        <v>2897</v>
      </c>
      <c r="M483" s="875">
        <v>4</v>
      </c>
    </row>
    <row r="484" spans="4:13" ht="12" thickBot="1">
      <c r="D484" s="858"/>
      <c r="E484" s="858"/>
      <c r="F484" s="858"/>
      <c r="G484" s="858"/>
      <c r="H484" s="858"/>
      <c r="I484" s="858"/>
      <c r="J484" s="858"/>
      <c r="K484" s="858"/>
      <c r="L484" s="858"/>
      <c r="M484" s="858"/>
    </row>
    <row r="485" spans="4:13" ht="12" thickBot="1">
      <c r="D485" s="2049" t="s">
        <v>1488</v>
      </c>
      <c r="E485" s="2050"/>
      <c r="F485" s="2050"/>
      <c r="G485" s="2050"/>
      <c r="H485" s="2050"/>
      <c r="I485" s="2050"/>
      <c r="J485" s="2050"/>
      <c r="K485" s="2050"/>
      <c r="L485" s="2050"/>
      <c r="M485" s="2051"/>
    </row>
    <row r="486" spans="4:13" ht="12" thickBot="1">
      <c r="D486" s="874"/>
      <c r="E486" s="874"/>
      <c r="F486" s="874"/>
      <c r="G486" s="874"/>
      <c r="H486" s="874"/>
      <c r="I486" s="874"/>
      <c r="J486" s="874"/>
      <c r="K486" s="874"/>
      <c r="L486" s="874"/>
      <c r="M486" s="874"/>
    </row>
    <row r="487" spans="4:13" ht="12" thickBot="1">
      <c r="D487" s="2052" t="s">
        <v>1487</v>
      </c>
      <c r="E487" s="2053"/>
      <c r="F487" s="2053"/>
      <c r="G487" s="2054"/>
      <c r="H487" s="2055" t="s">
        <v>1486</v>
      </c>
      <c r="I487" s="2053"/>
      <c r="J487" s="2054"/>
      <c r="K487" s="2056" t="s">
        <v>1485</v>
      </c>
      <c r="L487" s="2056"/>
      <c r="M487" s="2058" t="s">
        <v>1484</v>
      </c>
    </row>
    <row r="488" spans="4:13" ht="12" thickBot="1">
      <c r="D488" s="2061" t="s">
        <v>1483</v>
      </c>
      <c r="E488" s="2063" t="s">
        <v>1458</v>
      </c>
      <c r="F488" s="2063" t="s">
        <v>1482</v>
      </c>
      <c r="G488" s="2065" t="s">
        <v>1481</v>
      </c>
      <c r="H488" s="2067" t="s">
        <v>1480</v>
      </c>
      <c r="I488" s="2068"/>
      <c r="J488" s="2069"/>
      <c r="K488" s="2057"/>
      <c r="L488" s="2057"/>
      <c r="M488" s="2059"/>
    </row>
    <row r="489" spans="4:13">
      <c r="D489" s="2062"/>
      <c r="E489" s="2064"/>
      <c r="F489" s="2064"/>
      <c r="G489" s="2066"/>
      <c r="H489" s="873" t="s">
        <v>1396</v>
      </c>
      <c r="I489" s="873" t="s">
        <v>1395</v>
      </c>
      <c r="J489" s="873" t="s">
        <v>1447</v>
      </c>
      <c r="K489" s="873" t="s">
        <v>1479</v>
      </c>
      <c r="L489" s="872" t="s">
        <v>1478</v>
      </c>
      <c r="M489" s="2060"/>
    </row>
    <row r="490" spans="4:13">
      <c r="D490" s="871">
        <v>5</v>
      </c>
      <c r="E490" s="870">
        <v>6</v>
      </c>
      <c r="F490" s="870">
        <v>7</v>
      </c>
      <c r="G490" s="870">
        <v>8</v>
      </c>
      <c r="H490" s="869">
        <v>9</v>
      </c>
      <c r="I490" s="869">
        <v>10</v>
      </c>
      <c r="J490" s="869">
        <v>11</v>
      </c>
      <c r="K490" s="869">
        <v>12</v>
      </c>
      <c r="L490" s="869">
        <v>13</v>
      </c>
      <c r="M490" s="868">
        <v>14</v>
      </c>
    </row>
    <row r="491" spans="4:13" ht="12.75">
      <c r="D491" s="1499" t="s">
        <v>2447</v>
      </c>
      <c r="E491" s="1494" t="s">
        <v>2449</v>
      </c>
      <c r="F491" s="1494" t="s">
        <v>2450</v>
      </c>
      <c r="G491" s="1506">
        <v>265000</v>
      </c>
      <c r="H491" s="1500" t="s">
        <v>2584</v>
      </c>
      <c r="I491" s="1502">
        <v>40638</v>
      </c>
      <c r="J491" s="1466">
        <v>265000</v>
      </c>
      <c r="K491" s="866"/>
      <c r="L491" s="866"/>
      <c r="M491" s="865"/>
    </row>
    <row r="492" spans="4:13" ht="12.75">
      <c r="D492" s="1499" t="s">
        <v>2447</v>
      </c>
      <c r="E492" s="1494" t="s">
        <v>2451</v>
      </c>
      <c r="F492" s="1494" t="s">
        <v>2450</v>
      </c>
      <c r="G492" s="1506">
        <v>285866</v>
      </c>
      <c r="H492" s="1500" t="s">
        <v>2588</v>
      </c>
      <c r="I492" s="1502">
        <v>39981</v>
      </c>
      <c r="J492" s="1466">
        <v>285866</v>
      </c>
      <c r="K492" s="866"/>
      <c r="L492" s="866"/>
      <c r="M492" s="865"/>
    </row>
    <row r="493" spans="4:13" ht="12.75">
      <c r="D493" s="1499" t="s">
        <v>2447</v>
      </c>
      <c r="E493" s="1494" t="s">
        <v>2452</v>
      </c>
      <c r="F493" s="1494" t="s">
        <v>2450</v>
      </c>
      <c r="G493" s="1506">
        <v>546300</v>
      </c>
      <c r="H493" s="1500" t="s">
        <v>2592</v>
      </c>
      <c r="I493" s="1502">
        <v>41943</v>
      </c>
      <c r="J493" s="1466">
        <v>546300</v>
      </c>
      <c r="K493" s="866"/>
      <c r="L493" s="866"/>
      <c r="M493" s="865"/>
    </row>
    <row r="494" spans="4:13" ht="12.75">
      <c r="D494" s="1499" t="s">
        <v>2447</v>
      </c>
      <c r="E494" s="1494" t="s">
        <v>2453</v>
      </c>
      <c r="F494" s="1494" t="s">
        <v>2454</v>
      </c>
      <c r="G494" s="1506">
        <v>113000</v>
      </c>
      <c r="H494" s="1500" t="s">
        <v>2595</v>
      </c>
      <c r="I494" s="1502">
        <v>39574</v>
      </c>
      <c r="J494" s="1466">
        <v>113000</v>
      </c>
      <c r="K494" s="866"/>
      <c r="L494" s="866"/>
      <c r="M494" s="865"/>
    </row>
    <row r="495" spans="4:13" ht="12.75">
      <c r="D495" s="1499" t="s">
        <v>2447</v>
      </c>
      <c r="E495" s="1495" t="s">
        <v>2455</v>
      </c>
      <c r="F495" s="1495" t="s">
        <v>2454</v>
      </c>
      <c r="G495" s="1507">
        <v>117700</v>
      </c>
      <c r="H495" s="1501" t="s">
        <v>2895</v>
      </c>
      <c r="I495" s="1503">
        <v>39246</v>
      </c>
      <c r="J495" s="1466">
        <v>117700</v>
      </c>
      <c r="K495" s="1490"/>
      <c r="L495" s="1490"/>
      <c r="M495" s="865"/>
    </row>
    <row r="496" spans="4:13" ht="12.75">
      <c r="D496" s="1499" t="s">
        <v>2447</v>
      </c>
      <c r="E496" s="1495" t="s">
        <v>2503</v>
      </c>
      <c r="F496" s="1495" t="s">
        <v>2450</v>
      </c>
      <c r="G496" s="1507">
        <v>394464</v>
      </c>
      <c r="H496" s="1501" t="s">
        <v>2658</v>
      </c>
      <c r="I496" s="1503">
        <v>44469</v>
      </c>
      <c r="J496" s="1466">
        <v>394464</v>
      </c>
      <c r="K496" s="1490"/>
      <c r="L496" s="1490"/>
      <c r="M496" s="865"/>
    </row>
    <row r="497" spans="4:13" ht="12.75">
      <c r="D497" s="1499"/>
      <c r="E497" s="1495"/>
      <c r="F497" s="1495"/>
      <c r="G497" s="1507"/>
      <c r="H497" s="1501"/>
      <c r="I497" s="1503"/>
      <c r="J497" s="1466"/>
      <c r="K497" s="1490"/>
      <c r="L497" s="1490"/>
      <c r="M497" s="865"/>
    </row>
    <row r="498" spans="4:13" ht="12.75">
      <c r="D498" s="1499"/>
      <c r="E498" s="1495"/>
      <c r="F498" s="1495"/>
      <c r="G498" s="1507"/>
      <c r="H498" s="1501"/>
      <c r="I498" s="1503"/>
      <c r="J498" s="1466"/>
      <c r="K498" s="1490"/>
      <c r="L498" s="1490"/>
      <c r="M498" s="865"/>
    </row>
    <row r="499" spans="4:13" ht="12.75">
      <c r="D499" s="1499"/>
      <c r="E499" s="1495"/>
      <c r="F499" s="1495"/>
      <c r="G499" s="1507"/>
      <c r="H499" s="1501"/>
      <c r="I499" s="1503"/>
      <c r="J499" s="1466"/>
      <c r="K499" s="1490"/>
      <c r="L499" s="1490"/>
      <c r="M499" s="865"/>
    </row>
    <row r="500" spans="4:13" ht="12.75">
      <c r="D500" s="1499"/>
      <c r="E500" s="1495"/>
      <c r="F500" s="1495"/>
      <c r="G500" s="1507"/>
      <c r="H500" s="1501"/>
      <c r="I500" s="1503"/>
      <c r="J500" s="1466"/>
      <c r="K500" s="1490"/>
      <c r="L500" s="1490"/>
      <c r="M500" s="865"/>
    </row>
    <row r="501" spans="4:13" ht="12.75">
      <c r="D501" s="1499"/>
      <c r="E501" s="1495"/>
      <c r="F501" s="1495"/>
      <c r="G501" s="1507"/>
      <c r="H501" s="1501"/>
      <c r="I501" s="1503"/>
      <c r="J501" s="1466"/>
      <c r="K501" s="1490"/>
      <c r="L501" s="1490"/>
      <c r="M501" s="865"/>
    </row>
    <row r="502" spans="4:13" ht="12.75">
      <c r="D502" s="1499"/>
      <c r="E502" s="1495"/>
      <c r="F502" s="1495"/>
      <c r="G502" s="1507"/>
      <c r="H502" s="1501"/>
      <c r="I502" s="1503"/>
      <c r="J502" s="1466"/>
      <c r="K502" s="1490"/>
      <c r="L502" s="1490"/>
      <c r="M502" s="865"/>
    </row>
    <row r="503" spans="4:13" ht="12.75">
      <c r="D503" s="1499"/>
      <c r="E503" s="1495"/>
      <c r="F503" s="1495"/>
      <c r="G503" s="1507"/>
      <c r="H503" s="1501"/>
      <c r="I503" s="1503"/>
      <c r="J503" s="1466"/>
      <c r="K503" s="1490"/>
      <c r="L503" s="1490"/>
      <c r="M503" s="865"/>
    </row>
    <row r="504" spans="4:13" ht="12.75">
      <c r="D504" s="1499"/>
      <c r="E504" s="1495"/>
      <c r="F504" s="1495"/>
      <c r="G504" s="1507"/>
      <c r="H504" s="1501"/>
      <c r="I504" s="1503"/>
      <c r="J504" s="1466"/>
      <c r="K504" s="1490"/>
      <c r="L504" s="1490"/>
      <c r="M504" s="865"/>
    </row>
    <row r="505" spans="4:13" ht="12.75">
      <c r="D505" s="1499"/>
      <c r="E505" s="1495"/>
      <c r="F505" s="1495"/>
      <c r="G505" s="1507"/>
      <c r="H505" s="1501"/>
      <c r="I505" s="1503"/>
      <c r="J505" s="1466"/>
      <c r="K505" s="1490"/>
      <c r="L505" s="1490"/>
      <c r="M505" s="865"/>
    </row>
    <row r="506" spans="4:13" ht="12.75">
      <c r="D506" s="1499"/>
      <c r="E506" s="1495"/>
      <c r="F506" s="1495"/>
      <c r="G506" s="1507"/>
      <c r="H506" s="1501"/>
      <c r="I506" s="1503"/>
      <c r="J506" s="1466"/>
      <c r="K506" s="1490"/>
      <c r="L506" s="1490"/>
      <c r="M506" s="865"/>
    </row>
    <row r="507" spans="4:13" ht="12.75">
      <c r="D507" s="1499"/>
      <c r="E507" s="1495"/>
      <c r="F507" s="1495"/>
      <c r="G507" s="1507"/>
      <c r="H507" s="1501"/>
      <c r="I507" s="1503"/>
      <c r="J507" s="1466"/>
      <c r="K507" s="1490"/>
      <c r="L507" s="1490"/>
      <c r="M507" s="865"/>
    </row>
    <row r="508" spans="4:13" ht="12.75">
      <c r="D508" s="1499"/>
      <c r="E508" s="1495"/>
      <c r="F508" s="1495"/>
      <c r="G508" s="1507"/>
      <c r="H508" s="1501"/>
      <c r="I508" s="1503"/>
      <c r="J508" s="1466"/>
      <c r="K508" s="1490"/>
      <c r="L508" s="1490"/>
      <c r="M508" s="865"/>
    </row>
    <row r="509" spans="4:13" ht="12.75">
      <c r="D509" s="1499"/>
      <c r="E509" s="1495"/>
      <c r="F509" s="1495"/>
      <c r="G509" s="1507"/>
      <c r="H509" s="1501"/>
      <c r="I509" s="1503"/>
      <c r="J509" s="1466"/>
      <c r="K509" s="1490"/>
      <c r="L509" s="1490"/>
      <c r="M509" s="865"/>
    </row>
    <row r="510" spans="4:13" ht="12.75">
      <c r="D510" s="1499"/>
      <c r="E510" s="1495"/>
      <c r="F510" s="1495"/>
      <c r="G510" s="1507"/>
      <c r="H510" s="1501"/>
      <c r="I510" s="1503"/>
      <c r="J510" s="1466"/>
      <c r="K510" s="1490"/>
      <c r="L510" s="1490"/>
      <c r="M510" s="865"/>
    </row>
    <row r="511" spans="4:13" ht="12.75">
      <c r="D511" s="1499"/>
      <c r="E511" s="1495"/>
      <c r="F511" s="1495"/>
      <c r="G511" s="1507"/>
      <c r="H511" s="1501"/>
      <c r="I511" s="1503"/>
      <c r="J511" s="1466"/>
      <c r="K511" s="1490"/>
      <c r="L511" s="1490"/>
      <c r="M511" s="865"/>
    </row>
    <row r="512" spans="4:13" ht="12.75">
      <c r="D512" s="1499"/>
      <c r="E512" s="1495"/>
      <c r="F512" s="1495"/>
      <c r="G512" s="1507"/>
      <c r="H512" s="1501"/>
      <c r="I512" s="1503"/>
      <c r="J512" s="1466"/>
      <c r="K512" s="1490"/>
      <c r="L512" s="1490"/>
      <c r="M512" s="865"/>
    </row>
    <row r="513" spans="4:13" ht="12.75">
      <c r="D513" s="1499"/>
      <c r="E513" s="1495"/>
      <c r="F513" s="1495"/>
      <c r="G513" s="1507"/>
      <c r="H513" s="1501"/>
      <c r="I513" s="1503"/>
      <c r="J513" s="1466"/>
      <c r="K513" s="1490"/>
      <c r="L513" s="1490"/>
      <c r="M513" s="865"/>
    </row>
    <row r="514" spans="4:13" ht="12.75">
      <c r="D514" s="1499"/>
      <c r="E514" s="1495"/>
      <c r="F514" s="1495"/>
      <c r="G514" s="1507"/>
      <c r="H514" s="1501"/>
      <c r="I514" s="1503"/>
      <c r="J514" s="1466"/>
      <c r="K514" s="1490"/>
      <c r="L514" s="1490"/>
      <c r="M514" s="865"/>
    </row>
    <row r="515" spans="4:13" ht="12.75">
      <c r="D515" s="1499"/>
      <c r="E515" s="1495"/>
      <c r="F515" s="1495"/>
      <c r="G515" s="1507"/>
      <c r="H515" s="1501"/>
      <c r="I515" s="1503"/>
      <c r="J515" s="1466"/>
      <c r="K515" s="1490"/>
      <c r="L515" s="1490"/>
      <c r="M515" s="865"/>
    </row>
    <row r="516" spans="4:13" ht="12.75">
      <c r="D516" s="1499"/>
      <c r="E516" s="1495"/>
      <c r="F516" s="1495"/>
      <c r="G516" s="1507"/>
      <c r="H516" s="1501"/>
      <c r="I516" s="1503"/>
      <c r="J516" s="1466"/>
      <c r="K516" s="1490"/>
      <c r="L516" s="1490"/>
      <c r="M516" s="865"/>
    </row>
    <row r="517" spans="4:13" ht="12.75">
      <c r="D517" s="1499"/>
      <c r="E517" s="1495"/>
      <c r="F517" s="1495"/>
      <c r="G517" s="1507"/>
      <c r="H517" s="1501"/>
      <c r="I517" s="1503"/>
      <c r="J517" s="1466"/>
      <c r="K517" s="1490"/>
      <c r="L517" s="1490"/>
      <c r="M517" s="865"/>
    </row>
    <row r="518" spans="4:13" ht="12.75">
      <c r="D518" s="1499"/>
      <c r="E518" s="1495"/>
      <c r="F518" s="1495"/>
      <c r="G518" s="1507"/>
      <c r="H518" s="1501"/>
      <c r="I518" s="1503"/>
      <c r="J518" s="1466"/>
      <c r="K518" s="1490"/>
      <c r="L518" s="1490"/>
      <c r="M518" s="865"/>
    </row>
    <row r="519" spans="4:13" ht="12.75">
      <c r="D519" s="1499"/>
      <c r="E519" s="1495"/>
      <c r="F519" s="1495"/>
      <c r="G519" s="1507"/>
      <c r="H519" s="1501"/>
      <c r="I519" s="1503"/>
      <c r="J519" s="1466"/>
      <c r="K519" s="1490"/>
      <c r="L519" s="1490"/>
      <c r="M519" s="865"/>
    </row>
    <row r="520" spans="4:13" ht="12.75">
      <c r="D520" s="1499"/>
      <c r="E520" s="1495"/>
      <c r="F520" s="1495"/>
      <c r="G520" s="1507"/>
      <c r="H520" s="1501"/>
      <c r="I520" s="1503"/>
      <c r="J520" s="1466"/>
      <c r="K520" s="1490"/>
      <c r="L520" s="1490"/>
      <c r="M520" s="865"/>
    </row>
    <row r="521" spans="4:13">
      <c r="D521" s="1497"/>
      <c r="E521" s="1498"/>
      <c r="F521" s="1498"/>
      <c r="G521" s="1498"/>
      <c r="H521" s="1498"/>
      <c r="I521" s="1498"/>
      <c r="J521" s="1498"/>
      <c r="K521" s="1490"/>
      <c r="L521" s="1490"/>
      <c r="M521" s="865"/>
    </row>
    <row r="522" spans="4:13">
      <c r="D522" s="867"/>
      <c r="E522" s="866"/>
      <c r="F522" s="866"/>
      <c r="G522" s="866"/>
      <c r="H522" s="866"/>
      <c r="I522" s="866"/>
      <c r="J522" s="866"/>
      <c r="K522" s="866"/>
      <c r="L522" s="866"/>
      <c r="M522" s="865"/>
    </row>
    <row r="523" spans="4:13">
      <c r="D523" s="867"/>
      <c r="E523" s="866"/>
      <c r="F523" s="866"/>
      <c r="G523" s="866"/>
      <c r="H523" s="866"/>
      <c r="I523" s="866"/>
      <c r="J523" s="866"/>
      <c r="K523" s="866"/>
      <c r="L523" s="866"/>
      <c r="M523" s="865"/>
    </row>
    <row r="524" spans="4:13">
      <c r="D524" s="867"/>
      <c r="E524" s="866"/>
      <c r="F524" s="866"/>
      <c r="G524" s="866"/>
      <c r="H524" s="866"/>
      <c r="I524" s="866"/>
      <c r="J524" s="866"/>
      <c r="K524" s="866"/>
      <c r="L524" s="866"/>
      <c r="M524" s="865"/>
    </row>
    <row r="525" spans="4:13" ht="12" thickBot="1">
      <c r="D525" s="864"/>
      <c r="E525" s="862"/>
      <c r="F525" s="1540" t="s">
        <v>1477</v>
      </c>
      <c r="G525" s="1536">
        <v>1722330</v>
      </c>
      <c r="H525" s="1537"/>
      <c r="I525" s="1537"/>
      <c r="J525" s="1536">
        <v>1722330</v>
      </c>
      <c r="K525" s="1538">
        <v>16</v>
      </c>
      <c r="L525" s="1538">
        <v>16</v>
      </c>
      <c r="M525" s="860"/>
    </row>
    <row r="526" spans="4:13">
      <c r="D526" s="1390" t="s">
        <v>2105</v>
      </c>
      <c r="E526" s="858"/>
      <c r="F526" s="858"/>
      <c r="G526" s="1413"/>
      <c r="H526" s="858"/>
      <c r="I526" s="858"/>
      <c r="J526" s="1413"/>
      <c r="K526" s="1413"/>
      <c r="L526" s="1413"/>
      <c r="M526" s="858"/>
    </row>
    <row r="527" spans="4:13">
      <c r="D527" s="858"/>
      <c r="E527" s="858"/>
      <c r="F527" s="858"/>
      <c r="G527" s="858"/>
      <c r="H527" s="858"/>
      <c r="I527" s="858"/>
      <c r="J527" s="858"/>
      <c r="K527" s="858"/>
      <c r="L527" s="858"/>
      <c r="M527" s="1413"/>
    </row>
    <row r="528" spans="4:13">
      <c r="D528" s="858"/>
      <c r="G528" s="858"/>
      <c r="H528" s="858"/>
      <c r="K528" s="858"/>
      <c r="L528" s="858"/>
      <c r="M528" s="858"/>
    </row>
    <row r="529" spans="4:14">
      <c r="D529" s="858"/>
      <c r="E529" s="858"/>
      <c r="F529" s="858"/>
      <c r="G529" s="858"/>
      <c r="H529" s="858"/>
      <c r="I529" s="858"/>
      <c r="J529" s="858"/>
      <c r="K529" s="858"/>
      <c r="L529" s="858"/>
      <c r="M529" s="858"/>
    </row>
    <row r="530" spans="4:14">
      <c r="D530" s="858"/>
      <c r="E530" s="858"/>
      <c r="F530" s="858"/>
      <c r="G530" s="858"/>
      <c r="H530" s="858"/>
      <c r="I530" s="858"/>
      <c r="J530" s="858"/>
      <c r="K530" s="858"/>
      <c r="L530" s="858"/>
      <c r="M530" s="858"/>
    </row>
    <row r="531" spans="4:14">
      <c r="D531" s="2070">
        <v>16</v>
      </c>
      <c r="E531" s="2070"/>
      <c r="F531" s="2070"/>
      <c r="G531" s="858"/>
      <c r="H531" s="858"/>
      <c r="I531" s="2070"/>
      <c r="J531" s="2070"/>
      <c r="K531" s="2071">
        <v>16</v>
      </c>
      <c r="L531" s="2071"/>
      <c r="M531" s="2071"/>
    </row>
    <row r="532" spans="4:14">
      <c r="D532" s="2070" t="s">
        <v>2869</v>
      </c>
      <c r="E532" s="2070"/>
      <c r="F532" s="2070"/>
      <c r="G532" s="858"/>
      <c r="H532" s="858"/>
      <c r="I532" s="2072"/>
      <c r="J532" s="2072"/>
      <c r="K532" s="2072" t="s">
        <v>2876</v>
      </c>
      <c r="L532" s="2072"/>
      <c r="M532" s="2072"/>
    </row>
    <row r="533" spans="4:14">
      <c r="D533" s="2072" t="s">
        <v>2870</v>
      </c>
      <c r="E533" s="2072"/>
      <c r="F533" s="2072"/>
      <c r="G533" s="858"/>
      <c r="H533" s="858"/>
      <c r="I533" s="1414"/>
      <c r="J533" s="1414"/>
      <c r="K533" s="1414"/>
      <c r="L533" s="1414" t="s">
        <v>2875</v>
      </c>
      <c r="M533" s="1414"/>
    </row>
    <row r="534" spans="4:14" ht="12.75">
      <c r="D534" s="791" t="s">
        <v>1445</v>
      </c>
      <c r="E534" s="666"/>
      <c r="F534" s="787"/>
      <c r="G534" s="666"/>
      <c r="H534" s="666"/>
      <c r="I534" s="666"/>
      <c r="J534" s="666"/>
      <c r="K534" s="1414"/>
      <c r="L534" s="1414"/>
      <c r="M534" s="1414"/>
      <c r="N534" s="1414"/>
    </row>
    <row r="535" spans="4:14" ht="12.75">
      <c r="D535" s="674" t="s">
        <v>1389</v>
      </c>
      <c r="E535" s="789" t="s">
        <v>1476</v>
      </c>
      <c r="F535" s="790"/>
      <c r="G535" s="789"/>
      <c r="H535" s="666"/>
      <c r="I535" s="666"/>
      <c r="J535" s="666"/>
      <c r="K535" s="1414"/>
      <c r="L535" s="1414"/>
      <c r="M535" s="1414"/>
      <c r="N535" s="1414"/>
    </row>
    <row r="536" spans="4:14" ht="12.75">
      <c r="D536" s="674" t="s">
        <v>1387</v>
      </c>
      <c r="E536" s="789" t="s">
        <v>1475</v>
      </c>
      <c r="F536" s="790"/>
      <c r="G536" s="789"/>
      <c r="H536" s="666"/>
      <c r="I536" s="666"/>
      <c r="J536" s="666"/>
      <c r="K536" s="1414"/>
      <c r="L536" s="1414"/>
      <c r="M536" s="1414"/>
      <c r="N536" s="1414"/>
    </row>
    <row r="537" spans="4:14" ht="12.75">
      <c r="D537" s="674"/>
      <c r="E537" s="789"/>
      <c r="F537" s="790"/>
      <c r="G537" s="789"/>
      <c r="H537" s="666"/>
      <c r="I537" s="688" t="s">
        <v>1474</v>
      </c>
      <c r="J537" s="688"/>
      <c r="K537" s="688"/>
      <c r="L537" s="688"/>
      <c r="M537" s="688"/>
    </row>
    <row r="538" spans="4:14" ht="12.75">
      <c r="D538" s="674"/>
      <c r="E538" s="789"/>
      <c r="F538" s="790"/>
      <c r="G538" s="789"/>
      <c r="H538" s="666"/>
      <c r="I538" s="688" t="s">
        <v>1473</v>
      </c>
      <c r="J538" s="688"/>
      <c r="K538" s="688"/>
      <c r="L538" s="688"/>
      <c r="M538" s="688"/>
    </row>
    <row r="539" spans="4:14" ht="12.75">
      <c r="D539" s="674"/>
      <c r="E539" s="789"/>
      <c r="F539" s="790"/>
      <c r="G539" s="789"/>
      <c r="H539" s="666"/>
      <c r="I539" s="688" t="s">
        <v>1472</v>
      </c>
      <c r="J539" s="688"/>
      <c r="K539" s="688"/>
      <c r="L539" s="688"/>
      <c r="M539" s="688"/>
    </row>
    <row r="540" spans="4:14" ht="12.75">
      <c r="D540" s="674"/>
      <c r="E540" s="789"/>
      <c r="F540" s="790"/>
      <c r="G540" s="789"/>
      <c r="H540" s="857"/>
      <c r="I540" s="688" t="s">
        <v>1471</v>
      </c>
      <c r="J540" s="688"/>
      <c r="K540" s="688"/>
      <c r="L540" s="688"/>
      <c r="M540" s="688"/>
    </row>
    <row r="541" spans="4:14" ht="12.75">
      <c r="D541" s="674"/>
      <c r="E541" s="789"/>
      <c r="F541" s="790"/>
      <c r="G541" s="789"/>
      <c r="H541" s="857"/>
      <c r="I541" s="688" t="s">
        <v>1470</v>
      </c>
      <c r="J541" s="688"/>
      <c r="K541" s="688"/>
      <c r="L541" s="688"/>
      <c r="M541" s="688"/>
    </row>
    <row r="542" spans="4:14" ht="12.75">
      <c r="D542" s="674"/>
      <c r="E542" s="789"/>
      <c r="F542" s="790"/>
      <c r="G542" s="789"/>
      <c r="H542" s="857"/>
      <c r="I542" s="688" t="s">
        <v>1469</v>
      </c>
      <c r="J542" s="688"/>
      <c r="K542" s="688"/>
      <c r="L542" s="688"/>
      <c r="M542" s="688"/>
    </row>
    <row r="543" spans="4:14" ht="12.75">
      <c r="D543" s="674"/>
      <c r="E543" s="789"/>
      <c r="F543" s="790"/>
      <c r="G543" s="789"/>
      <c r="H543" s="857"/>
      <c r="I543" s="688" t="s">
        <v>1468</v>
      </c>
      <c r="J543" s="688"/>
      <c r="K543" s="688"/>
      <c r="L543" s="688"/>
      <c r="M543" s="688"/>
    </row>
    <row r="544" spans="4:14" ht="12.75">
      <c r="D544" s="674"/>
      <c r="E544" s="789"/>
      <c r="F544" s="790"/>
      <c r="G544" s="789"/>
      <c r="H544" s="857"/>
      <c r="I544" s="688" t="s">
        <v>1467</v>
      </c>
      <c r="J544" s="688"/>
      <c r="K544" s="688"/>
      <c r="L544" s="688"/>
      <c r="M544" s="688"/>
    </row>
    <row r="545" spans="4:13" ht="12.75">
      <c r="D545" s="674"/>
      <c r="E545" s="789"/>
      <c r="F545" s="790"/>
      <c r="G545" s="789"/>
      <c r="H545" s="857"/>
      <c r="I545" s="688" t="s">
        <v>1466</v>
      </c>
      <c r="J545" s="688"/>
      <c r="K545" s="688"/>
      <c r="L545" s="688"/>
      <c r="M545" s="688"/>
    </row>
    <row r="546" spans="4:13" ht="12.75">
      <c r="D546" s="674"/>
      <c r="E546" s="789"/>
      <c r="F546" s="790"/>
      <c r="G546" s="789"/>
      <c r="H546" s="857"/>
      <c r="I546" s="688" t="s">
        <v>1465</v>
      </c>
      <c r="J546" s="688"/>
      <c r="K546" s="688"/>
      <c r="L546" s="688"/>
      <c r="M546" s="688"/>
    </row>
    <row r="547" spans="4:13" ht="12.75">
      <c r="D547" s="674"/>
      <c r="E547" s="789"/>
      <c r="F547" s="790"/>
      <c r="G547" s="789"/>
      <c r="H547" s="857"/>
      <c r="I547" s="688" t="s">
        <v>1464</v>
      </c>
      <c r="J547" s="688"/>
      <c r="K547" s="688"/>
      <c r="L547" s="688"/>
      <c r="M547" s="688"/>
    </row>
  </sheetData>
  <customSheetViews>
    <customSheetView guid="{AB7C7113-F865-4779-9FA4-3A0AD2C9E93A}" showPageBreaks="1" showGridLines="0" fitToPage="1" printArea="1" view="pageBreakPreview" topLeftCell="A13">
      <selection activeCell="N9" sqref="N9"/>
      <pageMargins left="0.59055118110236227" right="0.59055118110236227" top="0.59055118110236227" bottom="0.59055118110236227" header="0.31496062992125984" footer="0.31496062992125984"/>
      <printOptions horizontalCentered="1" verticalCentered="1"/>
      <pageSetup scale="63" orientation="landscape" r:id="rId1"/>
    </customSheetView>
    <customSheetView guid="{05A24B3F-0046-4A93-964B-C8E884CA78A3}" showPageBreaks="1" showGridLines="0" fitToPage="1" printArea="1" view="pageBreakPreview" topLeftCell="A13">
      <selection activeCell="N9" sqref="N9"/>
      <pageMargins left="0.59055118110236227" right="0.59055118110236227" top="0.59055118110236227" bottom="0.59055118110236227" header="0.31496062992125984" footer="0.31496062992125984"/>
      <printOptions horizontalCentered="1" verticalCentered="1"/>
      <pageSetup scale="63" orientation="landscape" r:id="rId2"/>
    </customSheetView>
  </customSheetViews>
  <mergeCells count="157">
    <mergeCell ref="D533:F533"/>
    <mergeCell ref="D531:F531"/>
    <mergeCell ref="I531:J531"/>
    <mergeCell ref="K531:M531"/>
    <mergeCell ref="D532:F532"/>
    <mergeCell ref="I532:J532"/>
    <mergeCell ref="K532:M532"/>
    <mergeCell ref="D485:M485"/>
    <mergeCell ref="D487:G487"/>
    <mergeCell ref="H487:J487"/>
    <mergeCell ref="K487:L488"/>
    <mergeCell ref="M487:M489"/>
    <mergeCell ref="D488:D489"/>
    <mergeCell ref="E488:E489"/>
    <mergeCell ref="F488:F489"/>
    <mergeCell ref="G488:G489"/>
    <mergeCell ref="H488:J488"/>
    <mergeCell ref="D472:O472"/>
    <mergeCell ref="D473:O473"/>
    <mergeCell ref="D474:O474"/>
    <mergeCell ref="D479:D481"/>
    <mergeCell ref="F480:G480"/>
    <mergeCell ref="D453:F453"/>
    <mergeCell ref="I453:J453"/>
    <mergeCell ref="K453:M453"/>
    <mergeCell ref="I454:J454"/>
    <mergeCell ref="K454:M454"/>
    <mergeCell ref="D454:F454"/>
    <mergeCell ref="D455:F455"/>
    <mergeCell ref="I455:J455"/>
    <mergeCell ref="K455:M455"/>
    <mergeCell ref="D456:F456"/>
    <mergeCell ref="D407:M407"/>
    <mergeCell ref="D409:G409"/>
    <mergeCell ref="H409:J409"/>
    <mergeCell ref="K409:L410"/>
    <mergeCell ref="M409:M411"/>
    <mergeCell ref="D410:D411"/>
    <mergeCell ref="E410:E411"/>
    <mergeCell ref="F410:F411"/>
    <mergeCell ref="G410:G411"/>
    <mergeCell ref="H410:J410"/>
    <mergeCell ref="D245:D247"/>
    <mergeCell ref="C240:N240"/>
    <mergeCell ref="D377:F377"/>
    <mergeCell ref="D394:O394"/>
    <mergeCell ref="D395:O395"/>
    <mergeCell ref="D396:O396"/>
    <mergeCell ref="D401:D403"/>
    <mergeCell ref="F402:G402"/>
    <mergeCell ref="D375:F375"/>
    <mergeCell ref="I375:J375"/>
    <mergeCell ref="K375:M375"/>
    <mergeCell ref="D376:F376"/>
    <mergeCell ref="I376:J376"/>
    <mergeCell ref="K376:M376"/>
    <mergeCell ref="D329:M329"/>
    <mergeCell ref="D331:G331"/>
    <mergeCell ref="H331:J331"/>
    <mergeCell ref="K331:L332"/>
    <mergeCell ref="M331:M333"/>
    <mergeCell ref="D332:D333"/>
    <mergeCell ref="E332:E333"/>
    <mergeCell ref="F332:F333"/>
    <mergeCell ref="G332:G333"/>
    <mergeCell ref="H332:J332"/>
    <mergeCell ref="C160:N160"/>
    <mergeCell ref="D316:O316"/>
    <mergeCell ref="D317:O317"/>
    <mergeCell ref="D318:O318"/>
    <mergeCell ref="D323:D325"/>
    <mergeCell ref="F324:G324"/>
    <mergeCell ref="D173:M173"/>
    <mergeCell ref="F168:G168"/>
    <mergeCell ref="D167:D169"/>
    <mergeCell ref="C162:N162"/>
    <mergeCell ref="C161:N161"/>
    <mergeCell ref="K219:M219"/>
    <mergeCell ref="I219:J219"/>
    <mergeCell ref="D219:F219"/>
    <mergeCell ref="H176:J176"/>
    <mergeCell ref="G176:G177"/>
    <mergeCell ref="F176:F177"/>
    <mergeCell ref="E176:E177"/>
    <mergeCell ref="D176:D177"/>
    <mergeCell ref="M175:M177"/>
    <mergeCell ref="K175:L176"/>
    <mergeCell ref="H175:J175"/>
    <mergeCell ref="D175:G175"/>
    <mergeCell ref="C239:N239"/>
    <mergeCell ref="D143:F143"/>
    <mergeCell ref="D299:F299"/>
    <mergeCell ref="K298:M298"/>
    <mergeCell ref="I298:J298"/>
    <mergeCell ref="D298:F298"/>
    <mergeCell ref="K297:M297"/>
    <mergeCell ref="I297:J297"/>
    <mergeCell ref="D297:F297"/>
    <mergeCell ref="H254:J254"/>
    <mergeCell ref="G254:G255"/>
    <mergeCell ref="F254:F255"/>
    <mergeCell ref="E254:E255"/>
    <mergeCell ref="D254:D255"/>
    <mergeCell ref="M253:M255"/>
    <mergeCell ref="K253:L254"/>
    <mergeCell ref="H253:J253"/>
    <mergeCell ref="C238:N238"/>
    <mergeCell ref="D221:F221"/>
    <mergeCell ref="K220:M220"/>
    <mergeCell ref="I220:J220"/>
    <mergeCell ref="D220:F220"/>
    <mergeCell ref="D253:G253"/>
    <mergeCell ref="D251:M251"/>
    <mergeCell ref="F246:G246"/>
    <mergeCell ref="D141:F141"/>
    <mergeCell ref="I141:J141"/>
    <mergeCell ref="K141:M141"/>
    <mergeCell ref="D142:F142"/>
    <mergeCell ref="I142:J142"/>
    <mergeCell ref="K142:M142"/>
    <mergeCell ref="D95:M95"/>
    <mergeCell ref="D97:G97"/>
    <mergeCell ref="H97:J97"/>
    <mergeCell ref="K97:L98"/>
    <mergeCell ref="M97:M99"/>
    <mergeCell ref="D98:D99"/>
    <mergeCell ref="E98:E99"/>
    <mergeCell ref="F98:F99"/>
    <mergeCell ref="G98:G99"/>
    <mergeCell ref="H98:J98"/>
    <mergeCell ref="C82:N82"/>
    <mergeCell ref="C83:N83"/>
    <mergeCell ref="C84:N84"/>
    <mergeCell ref="D89:D91"/>
    <mergeCell ref="F90:G90"/>
    <mergeCell ref="D63:F63"/>
    <mergeCell ref="I63:J63"/>
    <mergeCell ref="K63:M63"/>
    <mergeCell ref="D65:F65"/>
    <mergeCell ref="I64:J64"/>
    <mergeCell ref="K64:M64"/>
    <mergeCell ref="D64:F64"/>
    <mergeCell ref="C4:N4"/>
    <mergeCell ref="C5:N5"/>
    <mergeCell ref="C6:N6"/>
    <mergeCell ref="D11:D13"/>
    <mergeCell ref="F12:G12"/>
    <mergeCell ref="D17:M17"/>
    <mergeCell ref="D19:G19"/>
    <mergeCell ref="H19:J19"/>
    <mergeCell ref="K19:L20"/>
    <mergeCell ref="M19:M21"/>
    <mergeCell ref="D20:D21"/>
    <mergeCell ref="E20:E21"/>
    <mergeCell ref="F20:F21"/>
    <mergeCell ref="G20:G21"/>
    <mergeCell ref="H20:J20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scale="50" orientation="landscape" r:id="rId3"/>
  <rowBreaks count="6" manualBreakCount="6">
    <brk id="80" min="1" max="14" man="1"/>
    <brk id="158" min="1" max="14" man="1"/>
    <brk id="236" min="1" max="14" man="1"/>
    <brk id="314" min="1" max="14" man="1"/>
    <brk id="392" min="1" max="14" man="1"/>
    <brk id="470" min="1" max="14" man="1"/>
  </rowBreaks>
  <ignoredErrors>
    <ignoredError sqref="D257:D259 D335:L365 D413:J422 D491:J496" numberStoredAsText="1"/>
  </ignoredErrors>
  <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B050"/>
  </sheetPr>
  <dimension ref="A1:P328"/>
  <sheetViews>
    <sheetView showGridLines="0" view="pageBreakPreview" topLeftCell="A8" zoomScale="70" zoomScaleNormal="90" zoomScaleSheetLayoutView="70" workbookViewId="0">
      <selection activeCell="H13" sqref="H13"/>
    </sheetView>
  </sheetViews>
  <sheetFormatPr baseColWidth="10" defaultRowHeight="15"/>
  <cols>
    <col min="1" max="1" width="11.42578125" style="879"/>
    <col min="2" max="2" width="30.7109375" customWidth="1"/>
    <col min="3" max="3" width="13.7109375" customWidth="1"/>
    <col min="4" max="4" width="10.85546875" customWidth="1"/>
    <col min="5" max="5" width="14.85546875" customWidth="1"/>
    <col min="6" max="6" width="15.7109375" customWidth="1"/>
    <col min="7" max="7" width="2" bestFit="1" customWidth="1"/>
    <col min="8" max="8" width="30.7109375" customWidth="1"/>
    <col min="9" max="9" width="13.7109375" customWidth="1"/>
    <col min="10" max="10" width="10.85546875" customWidth="1"/>
    <col min="11" max="11" width="14.85546875" customWidth="1"/>
    <col min="12" max="12" width="15.7109375" customWidth="1"/>
    <col min="13" max="13" width="2" bestFit="1" customWidth="1"/>
    <col min="14" max="14" width="16" style="879" customWidth="1"/>
    <col min="15" max="15" width="18.42578125" customWidth="1"/>
    <col min="16" max="16" width="11.42578125" customWidth="1"/>
    <col min="17" max="17" width="15.140625" bestFit="1" customWidth="1"/>
    <col min="18" max="18" width="4.5703125" bestFit="1" customWidth="1"/>
    <col min="19" max="20" width="14.140625" bestFit="1" customWidth="1"/>
    <col min="258" max="258" width="30.7109375" customWidth="1"/>
    <col min="259" max="259" width="13.7109375" customWidth="1"/>
    <col min="260" max="260" width="10.85546875" customWidth="1"/>
    <col min="261" max="261" width="12.140625" customWidth="1"/>
    <col min="262" max="262" width="15.7109375" customWidth="1"/>
    <col min="263" max="263" width="2" bestFit="1" customWidth="1"/>
    <col min="264" max="264" width="30.7109375" customWidth="1"/>
    <col min="265" max="265" width="13.7109375" customWidth="1"/>
    <col min="266" max="266" width="10.85546875" customWidth="1"/>
    <col min="267" max="267" width="12.140625" customWidth="1"/>
    <col min="268" max="268" width="15.7109375" customWidth="1"/>
    <col min="269" max="269" width="2" bestFit="1" customWidth="1"/>
    <col min="270" max="270" width="16" customWidth="1"/>
    <col min="271" max="271" width="18.42578125" customWidth="1"/>
    <col min="272" max="272" width="11.42578125" customWidth="1"/>
    <col min="273" max="273" width="15.140625" bestFit="1" customWidth="1"/>
    <col min="274" max="274" width="4.5703125" bestFit="1" customWidth="1"/>
    <col min="275" max="276" width="14.140625" bestFit="1" customWidth="1"/>
    <col min="514" max="514" width="30.7109375" customWidth="1"/>
    <col min="515" max="515" width="13.7109375" customWidth="1"/>
    <col min="516" max="516" width="10.85546875" customWidth="1"/>
    <col min="517" max="517" width="12.140625" customWidth="1"/>
    <col min="518" max="518" width="15.7109375" customWidth="1"/>
    <col min="519" max="519" width="2" bestFit="1" customWidth="1"/>
    <col min="520" max="520" width="30.7109375" customWidth="1"/>
    <col min="521" max="521" width="13.7109375" customWidth="1"/>
    <col min="522" max="522" width="10.85546875" customWidth="1"/>
    <col min="523" max="523" width="12.140625" customWidth="1"/>
    <col min="524" max="524" width="15.7109375" customWidth="1"/>
    <col min="525" max="525" width="2" bestFit="1" customWidth="1"/>
    <col min="526" max="526" width="16" customWidth="1"/>
    <col min="527" max="527" width="18.42578125" customWidth="1"/>
    <col min="528" max="528" width="11.42578125" customWidth="1"/>
    <col min="529" max="529" width="15.140625" bestFit="1" customWidth="1"/>
    <col min="530" max="530" width="4.5703125" bestFit="1" customWidth="1"/>
    <col min="531" max="532" width="14.140625" bestFit="1" customWidth="1"/>
    <col min="770" max="770" width="30.7109375" customWidth="1"/>
    <col min="771" max="771" width="13.7109375" customWidth="1"/>
    <col min="772" max="772" width="10.85546875" customWidth="1"/>
    <col min="773" max="773" width="12.140625" customWidth="1"/>
    <col min="774" max="774" width="15.7109375" customWidth="1"/>
    <col min="775" max="775" width="2" bestFit="1" customWidth="1"/>
    <col min="776" max="776" width="30.7109375" customWidth="1"/>
    <col min="777" max="777" width="13.7109375" customWidth="1"/>
    <col min="778" max="778" width="10.85546875" customWidth="1"/>
    <col min="779" max="779" width="12.140625" customWidth="1"/>
    <col min="780" max="780" width="15.7109375" customWidth="1"/>
    <col min="781" max="781" width="2" bestFit="1" customWidth="1"/>
    <col min="782" max="782" width="16" customWidth="1"/>
    <col min="783" max="783" width="18.42578125" customWidth="1"/>
    <col min="784" max="784" width="11.42578125" customWidth="1"/>
    <col min="785" max="785" width="15.140625" bestFit="1" customWidth="1"/>
    <col min="786" max="786" width="4.5703125" bestFit="1" customWidth="1"/>
    <col min="787" max="788" width="14.140625" bestFit="1" customWidth="1"/>
    <col min="1026" max="1026" width="30.7109375" customWidth="1"/>
    <col min="1027" max="1027" width="13.7109375" customWidth="1"/>
    <col min="1028" max="1028" width="10.85546875" customWidth="1"/>
    <col min="1029" max="1029" width="12.140625" customWidth="1"/>
    <col min="1030" max="1030" width="15.7109375" customWidth="1"/>
    <col min="1031" max="1031" width="2" bestFit="1" customWidth="1"/>
    <col min="1032" max="1032" width="30.7109375" customWidth="1"/>
    <col min="1033" max="1033" width="13.7109375" customWidth="1"/>
    <col min="1034" max="1034" width="10.85546875" customWidth="1"/>
    <col min="1035" max="1035" width="12.140625" customWidth="1"/>
    <col min="1036" max="1036" width="15.7109375" customWidth="1"/>
    <col min="1037" max="1037" width="2" bestFit="1" customWidth="1"/>
    <col min="1038" max="1038" width="16" customWidth="1"/>
    <col min="1039" max="1039" width="18.42578125" customWidth="1"/>
    <col min="1040" max="1040" width="11.42578125" customWidth="1"/>
    <col min="1041" max="1041" width="15.140625" bestFit="1" customWidth="1"/>
    <col min="1042" max="1042" width="4.5703125" bestFit="1" customWidth="1"/>
    <col min="1043" max="1044" width="14.140625" bestFit="1" customWidth="1"/>
    <col min="1282" max="1282" width="30.7109375" customWidth="1"/>
    <col min="1283" max="1283" width="13.7109375" customWidth="1"/>
    <col min="1284" max="1284" width="10.85546875" customWidth="1"/>
    <col min="1285" max="1285" width="12.140625" customWidth="1"/>
    <col min="1286" max="1286" width="15.7109375" customWidth="1"/>
    <col min="1287" max="1287" width="2" bestFit="1" customWidth="1"/>
    <col min="1288" max="1288" width="30.7109375" customWidth="1"/>
    <col min="1289" max="1289" width="13.7109375" customWidth="1"/>
    <col min="1290" max="1290" width="10.85546875" customWidth="1"/>
    <col min="1291" max="1291" width="12.140625" customWidth="1"/>
    <col min="1292" max="1292" width="15.7109375" customWidth="1"/>
    <col min="1293" max="1293" width="2" bestFit="1" customWidth="1"/>
    <col min="1294" max="1294" width="16" customWidth="1"/>
    <col min="1295" max="1295" width="18.42578125" customWidth="1"/>
    <col min="1296" max="1296" width="11.42578125" customWidth="1"/>
    <col min="1297" max="1297" width="15.140625" bestFit="1" customWidth="1"/>
    <col min="1298" max="1298" width="4.5703125" bestFit="1" customWidth="1"/>
    <col min="1299" max="1300" width="14.140625" bestFit="1" customWidth="1"/>
    <col min="1538" max="1538" width="30.7109375" customWidth="1"/>
    <col min="1539" max="1539" width="13.7109375" customWidth="1"/>
    <col min="1540" max="1540" width="10.85546875" customWidth="1"/>
    <col min="1541" max="1541" width="12.140625" customWidth="1"/>
    <col min="1542" max="1542" width="15.7109375" customWidth="1"/>
    <col min="1543" max="1543" width="2" bestFit="1" customWidth="1"/>
    <col min="1544" max="1544" width="30.7109375" customWidth="1"/>
    <col min="1545" max="1545" width="13.7109375" customWidth="1"/>
    <col min="1546" max="1546" width="10.85546875" customWidth="1"/>
    <col min="1547" max="1547" width="12.140625" customWidth="1"/>
    <col min="1548" max="1548" width="15.7109375" customWidth="1"/>
    <col min="1549" max="1549" width="2" bestFit="1" customWidth="1"/>
    <col min="1550" max="1550" width="16" customWidth="1"/>
    <col min="1551" max="1551" width="18.42578125" customWidth="1"/>
    <col min="1552" max="1552" width="11.42578125" customWidth="1"/>
    <col min="1553" max="1553" width="15.140625" bestFit="1" customWidth="1"/>
    <col min="1554" max="1554" width="4.5703125" bestFit="1" customWidth="1"/>
    <col min="1555" max="1556" width="14.140625" bestFit="1" customWidth="1"/>
    <col min="1794" max="1794" width="30.7109375" customWidth="1"/>
    <col min="1795" max="1795" width="13.7109375" customWidth="1"/>
    <col min="1796" max="1796" width="10.85546875" customWidth="1"/>
    <col min="1797" max="1797" width="12.140625" customWidth="1"/>
    <col min="1798" max="1798" width="15.7109375" customWidth="1"/>
    <col min="1799" max="1799" width="2" bestFit="1" customWidth="1"/>
    <col min="1800" max="1800" width="30.7109375" customWidth="1"/>
    <col min="1801" max="1801" width="13.7109375" customWidth="1"/>
    <col min="1802" max="1802" width="10.85546875" customWidth="1"/>
    <col min="1803" max="1803" width="12.140625" customWidth="1"/>
    <col min="1804" max="1804" width="15.7109375" customWidth="1"/>
    <col min="1805" max="1805" width="2" bestFit="1" customWidth="1"/>
    <col min="1806" max="1806" width="16" customWidth="1"/>
    <col min="1807" max="1807" width="18.42578125" customWidth="1"/>
    <col min="1808" max="1808" width="11.42578125" customWidth="1"/>
    <col min="1809" max="1809" width="15.140625" bestFit="1" customWidth="1"/>
    <col min="1810" max="1810" width="4.5703125" bestFit="1" customWidth="1"/>
    <col min="1811" max="1812" width="14.140625" bestFit="1" customWidth="1"/>
    <col min="2050" max="2050" width="30.7109375" customWidth="1"/>
    <col min="2051" max="2051" width="13.7109375" customWidth="1"/>
    <col min="2052" max="2052" width="10.85546875" customWidth="1"/>
    <col min="2053" max="2053" width="12.140625" customWidth="1"/>
    <col min="2054" max="2054" width="15.7109375" customWidth="1"/>
    <col min="2055" max="2055" width="2" bestFit="1" customWidth="1"/>
    <col min="2056" max="2056" width="30.7109375" customWidth="1"/>
    <col min="2057" max="2057" width="13.7109375" customWidth="1"/>
    <col min="2058" max="2058" width="10.85546875" customWidth="1"/>
    <col min="2059" max="2059" width="12.140625" customWidth="1"/>
    <col min="2060" max="2060" width="15.7109375" customWidth="1"/>
    <col min="2061" max="2061" width="2" bestFit="1" customWidth="1"/>
    <col min="2062" max="2062" width="16" customWidth="1"/>
    <col min="2063" max="2063" width="18.42578125" customWidth="1"/>
    <col min="2064" max="2064" width="11.42578125" customWidth="1"/>
    <col min="2065" max="2065" width="15.140625" bestFit="1" customWidth="1"/>
    <col min="2066" max="2066" width="4.5703125" bestFit="1" customWidth="1"/>
    <col min="2067" max="2068" width="14.140625" bestFit="1" customWidth="1"/>
    <col min="2306" max="2306" width="30.7109375" customWidth="1"/>
    <col min="2307" max="2307" width="13.7109375" customWidth="1"/>
    <col min="2308" max="2308" width="10.85546875" customWidth="1"/>
    <col min="2309" max="2309" width="12.140625" customWidth="1"/>
    <col min="2310" max="2310" width="15.7109375" customWidth="1"/>
    <col min="2311" max="2311" width="2" bestFit="1" customWidth="1"/>
    <col min="2312" max="2312" width="30.7109375" customWidth="1"/>
    <col min="2313" max="2313" width="13.7109375" customWidth="1"/>
    <col min="2314" max="2314" width="10.85546875" customWidth="1"/>
    <col min="2315" max="2315" width="12.140625" customWidth="1"/>
    <col min="2316" max="2316" width="15.7109375" customWidth="1"/>
    <col min="2317" max="2317" width="2" bestFit="1" customWidth="1"/>
    <col min="2318" max="2318" width="16" customWidth="1"/>
    <col min="2319" max="2319" width="18.42578125" customWidth="1"/>
    <col min="2320" max="2320" width="11.42578125" customWidth="1"/>
    <col min="2321" max="2321" width="15.140625" bestFit="1" customWidth="1"/>
    <col min="2322" max="2322" width="4.5703125" bestFit="1" customWidth="1"/>
    <col min="2323" max="2324" width="14.140625" bestFit="1" customWidth="1"/>
    <col min="2562" max="2562" width="30.7109375" customWidth="1"/>
    <col min="2563" max="2563" width="13.7109375" customWidth="1"/>
    <col min="2564" max="2564" width="10.85546875" customWidth="1"/>
    <col min="2565" max="2565" width="12.140625" customWidth="1"/>
    <col min="2566" max="2566" width="15.7109375" customWidth="1"/>
    <col min="2567" max="2567" width="2" bestFit="1" customWidth="1"/>
    <col min="2568" max="2568" width="30.7109375" customWidth="1"/>
    <col min="2569" max="2569" width="13.7109375" customWidth="1"/>
    <col min="2570" max="2570" width="10.85546875" customWidth="1"/>
    <col min="2571" max="2571" width="12.140625" customWidth="1"/>
    <col min="2572" max="2572" width="15.7109375" customWidth="1"/>
    <col min="2573" max="2573" width="2" bestFit="1" customWidth="1"/>
    <col min="2574" max="2574" width="16" customWidth="1"/>
    <col min="2575" max="2575" width="18.42578125" customWidth="1"/>
    <col min="2576" max="2576" width="11.42578125" customWidth="1"/>
    <col min="2577" max="2577" width="15.140625" bestFit="1" customWidth="1"/>
    <col min="2578" max="2578" width="4.5703125" bestFit="1" customWidth="1"/>
    <col min="2579" max="2580" width="14.140625" bestFit="1" customWidth="1"/>
    <col min="2818" max="2818" width="30.7109375" customWidth="1"/>
    <col min="2819" max="2819" width="13.7109375" customWidth="1"/>
    <col min="2820" max="2820" width="10.85546875" customWidth="1"/>
    <col min="2821" max="2821" width="12.140625" customWidth="1"/>
    <col min="2822" max="2822" width="15.7109375" customWidth="1"/>
    <col min="2823" max="2823" width="2" bestFit="1" customWidth="1"/>
    <col min="2824" max="2824" width="30.7109375" customWidth="1"/>
    <col min="2825" max="2825" width="13.7109375" customWidth="1"/>
    <col min="2826" max="2826" width="10.85546875" customWidth="1"/>
    <col min="2827" max="2827" width="12.140625" customWidth="1"/>
    <col min="2828" max="2828" width="15.7109375" customWidth="1"/>
    <col min="2829" max="2829" width="2" bestFit="1" customWidth="1"/>
    <col min="2830" max="2830" width="16" customWidth="1"/>
    <col min="2831" max="2831" width="18.42578125" customWidth="1"/>
    <col min="2832" max="2832" width="11.42578125" customWidth="1"/>
    <col min="2833" max="2833" width="15.140625" bestFit="1" customWidth="1"/>
    <col min="2834" max="2834" width="4.5703125" bestFit="1" customWidth="1"/>
    <col min="2835" max="2836" width="14.140625" bestFit="1" customWidth="1"/>
    <col min="3074" max="3074" width="30.7109375" customWidth="1"/>
    <col min="3075" max="3075" width="13.7109375" customWidth="1"/>
    <col min="3076" max="3076" width="10.85546875" customWidth="1"/>
    <col min="3077" max="3077" width="12.140625" customWidth="1"/>
    <col min="3078" max="3078" width="15.7109375" customWidth="1"/>
    <col min="3079" max="3079" width="2" bestFit="1" customWidth="1"/>
    <col min="3080" max="3080" width="30.7109375" customWidth="1"/>
    <col min="3081" max="3081" width="13.7109375" customWidth="1"/>
    <col min="3082" max="3082" width="10.85546875" customWidth="1"/>
    <col min="3083" max="3083" width="12.140625" customWidth="1"/>
    <col min="3084" max="3084" width="15.7109375" customWidth="1"/>
    <col min="3085" max="3085" width="2" bestFit="1" customWidth="1"/>
    <col min="3086" max="3086" width="16" customWidth="1"/>
    <col min="3087" max="3087" width="18.42578125" customWidth="1"/>
    <col min="3088" max="3088" width="11.42578125" customWidth="1"/>
    <col min="3089" max="3089" width="15.140625" bestFit="1" customWidth="1"/>
    <col min="3090" max="3090" width="4.5703125" bestFit="1" customWidth="1"/>
    <col min="3091" max="3092" width="14.140625" bestFit="1" customWidth="1"/>
    <col min="3330" max="3330" width="30.7109375" customWidth="1"/>
    <col min="3331" max="3331" width="13.7109375" customWidth="1"/>
    <col min="3332" max="3332" width="10.85546875" customWidth="1"/>
    <col min="3333" max="3333" width="12.140625" customWidth="1"/>
    <col min="3334" max="3334" width="15.7109375" customWidth="1"/>
    <col min="3335" max="3335" width="2" bestFit="1" customWidth="1"/>
    <col min="3336" max="3336" width="30.7109375" customWidth="1"/>
    <col min="3337" max="3337" width="13.7109375" customWidth="1"/>
    <col min="3338" max="3338" width="10.85546875" customWidth="1"/>
    <col min="3339" max="3339" width="12.140625" customWidth="1"/>
    <col min="3340" max="3340" width="15.7109375" customWidth="1"/>
    <col min="3341" max="3341" width="2" bestFit="1" customWidth="1"/>
    <col min="3342" max="3342" width="16" customWidth="1"/>
    <col min="3343" max="3343" width="18.42578125" customWidth="1"/>
    <col min="3344" max="3344" width="11.42578125" customWidth="1"/>
    <col min="3345" max="3345" width="15.140625" bestFit="1" customWidth="1"/>
    <col min="3346" max="3346" width="4.5703125" bestFit="1" customWidth="1"/>
    <col min="3347" max="3348" width="14.140625" bestFit="1" customWidth="1"/>
    <col min="3586" max="3586" width="30.7109375" customWidth="1"/>
    <col min="3587" max="3587" width="13.7109375" customWidth="1"/>
    <col min="3588" max="3588" width="10.85546875" customWidth="1"/>
    <col min="3589" max="3589" width="12.140625" customWidth="1"/>
    <col min="3590" max="3590" width="15.7109375" customWidth="1"/>
    <col min="3591" max="3591" width="2" bestFit="1" customWidth="1"/>
    <col min="3592" max="3592" width="30.7109375" customWidth="1"/>
    <col min="3593" max="3593" width="13.7109375" customWidth="1"/>
    <col min="3594" max="3594" width="10.85546875" customWidth="1"/>
    <col min="3595" max="3595" width="12.140625" customWidth="1"/>
    <col min="3596" max="3596" width="15.7109375" customWidth="1"/>
    <col min="3597" max="3597" width="2" bestFit="1" customWidth="1"/>
    <col min="3598" max="3598" width="16" customWidth="1"/>
    <col min="3599" max="3599" width="18.42578125" customWidth="1"/>
    <col min="3600" max="3600" width="11.42578125" customWidth="1"/>
    <col min="3601" max="3601" width="15.140625" bestFit="1" customWidth="1"/>
    <col min="3602" max="3602" width="4.5703125" bestFit="1" customWidth="1"/>
    <col min="3603" max="3604" width="14.140625" bestFit="1" customWidth="1"/>
    <col min="3842" max="3842" width="30.7109375" customWidth="1"/>
    <col min="3843" max="3843" width="13.7109375" customWidth="1"/>
    <col min="3844" max="3844" width="10.85546875" customWidth="1"/>
    <col min="3845" max="3845" width="12.140625" customWidth="1"/>
    <col min="3846" max="3846" width="15.7109375" customWidth="1"/>
    <col min="3847" max="3847" width="2" bestFit="1" customWidth="1"/>
    <col min="3848" max="3848" width="30.7109375" customWidth="1"/>
    <col min="3849" max="3849" width="13.7109375" customWidth="1"/>
    <col min="3850" max="3850" width="10.85546875" customWidth="1"/>
    <col min="3851" max="3851" width="12.140625" customWidth="1"/>
    <col min="3852" max="3852" width="15.7109375" customWidth="1"/>
    <col min="3853" max="3853" width="2" bestFit="1" customWidth="1"/>
    <col min="3854" max="3854" width="16" customWidth="1"/>
    <col min="3855" max="3855" width="18.42578125" customWidth="1"/>
    <col min="3856" max="3856" width="11.42578125" customWidth="1"/>
    <col min="3857" max="3857" width="15.140625" bestFit="1" customWidth="1"/>
    <col min="3858" max="3858" width="4.5703125" bestFit="1" customWidth="1"/>
    <col min="3859" max="3860" width="14.140625" bestFit="1" customWidth="1"/>
    <col min="4098" max="4098" width="30.7109375" customWidth="1"/>
    <col min="4099" max="4099" width="13.7109375" customWidth="1"/>
    <col min="4100" max="4100" width="10.85546875" customWidth="1"/>
    <col min="4101" max="4101" width="12.140625" customWidth="1"/>
    <col min="4102" max="4102" width="15.7109375" customWidth="1"/>
    <col min="4103" max="4103" width="2" bestFit="1" customWidth="1"/>
    <col min="4104" max="4104" width="30.7109375" customWidth="1"/>
    <col min="4105" max="4105" width="13.7109375" customWidth="1"/>
    <col min="4106" max="4106" width="10.85546875" customWidth="1"/>
    <col min="4107" max="4107" width="12.140625" customWidth="1"/>
    <col min="4108" max="4108" width="15.7109375" customWidth="1"/>
    <col min="4109" max="4109" width="2" bestFit="1" customWidth="1"/>
    <col min="4110" max="4110" width="16" customWidth="1"/>
    <col min="4111" max="4111" width="18.42578125" customWidth="1"/>
    <col min="4112" max="4112" width="11.42578125" customWidth="1"/>
    <col min="4113" max="4113" width="15.140625" bestFit="1" customWidth="1"/>
    <col min="4114" max="4114" width="4.5703125" bestFit="1" customWidth="1"/>
    <col min="4115" max="4116" width="14.140625" bestFit="1" customWidth="1"/>
    <col min="4354" max="4354" width="30.7109375" customWidth="1"/>
    <col min="4355" max="4355" width="13.7109375" customWidth="1"/>
    <col min="4356" max="4356" width="10.85546875" customWidth="1"/>
    <col min="4357" max="4357" width="12.140625" customWidth="1"/>
    <col min="4358" max="4358" width="15.7109375" customWidth="1"/>
    <col min="4359" max="4359" width="2" bestFit="1" customWidth="1"/>
    <col min="4360" max="4360" width="30.7109375" customWidth="1"/>
    <col min="4361" max="4361" width="13.7109375" customWidth="1"/>
    <col min="4362" max="4362" width="10.85546875" customWidth="1"/>
    <col min="4363" max="4363" width="12.140625" customWidth="1"/>
    <col min="4364" max="4364" width="15.7109375" customWidth="1"/>
    <col min="4365" max="4365" width="2" bestFit="1" customWidth="1"/>
    <col min="4366" max="4366" width="16" customWidth="1"/>
    <col min="4367" max="4367" width="18.42578125" customWidth="1"/>
    <col min="4368" max="4368" width="11.42578125" customWidth="1"/>
    <col min="4369" max="4369" width="15.140625" bestFit="1" customWidth="1"/>
    <col min="4370" max="4370" width="4.5703125" bestFit="1" customWidth="1"/>
    <col min="4371" max="4372" width="14.140625" bestFit="1" customWidth="1"/>
    <col min="4610" max="4610" width="30.7109375" customWidth="1"/>
    <col min="4611" max="4611" width="13.7109375" customWidth="1"/>
    <col min="4612" max="4612" width="10.85546875" customWidth="1"/>
    <col min="4613" max="4613" width="12.140625" customWidth="1"/>
    <col min="4614" max="4614" width="15.7109375" customWidth="1"/>
    <col min="4615" max="4615" width="2" bestFit="1" customWidth="1"/>
    <col min="4616" max="4616" width="30.7109375" customWidth="1"/>
    <col min="4617" max="4617" width="13.7109375" customWidth="1"/>
    <col min="4618" max="4618" width="10.85546875" customWidth="1"/>
    <col min="4619" max="4619" width="12.140625" customWidth="1"/>
    <col min="4620" max="4620" width="15.7109375" customWidth="1"/>
    <col min="4621" max="4621" width="2" bestFit="1" customWidth="1"/>
    <col min="4622" max="4622" width="16" customWidth="1"/>
    <col min="4623" max="4623" width="18.42578125" customWidth="1"/>
    <col min="4624" max="4624" width="11.42578125" customWidth="1"/>
    <col min="4625" max="4625" width="15.140625" bestFit="1" customWidth="1"/>
    <col min="4626" max="4626" width="4.5703125" bestFit="1" customWidth="1"/>
    <col min="4627" max="4628" width="14.140625" bestFit="1" customWidth="1"/>
    <col min="4866" max="4866" width="30.7109375" customWidth="1"/>
    <col min="4867" max="4867" width="13.7109375" customWidth="1"/>
    <col min="4868" max="4868" width="10.85546875" customWidth="1"/>
    <col min="4869" max="4869" width="12.140625" customWidth="1"/>
    <col min="4870" max="4870" width="15.7109375" customWidth="1"/>
    <col min="4871" max="4871" width="2" bestFit="1" customWidth="1"/>
    <col min="4872" max="4872" width="30.7109375" customWidth="1"/>
    <col min="4873" max="4873" width="13.7109375" customWidth="1"/>
    <col min="4874" max="4874" width="10.85546875" customWidth="1"/>
    <col min="4875" max="4875" width="12.140625" customWidth="1"/>
    <col min="4876" max="4876" width="15.7109375" customWidth="1"/>
    <col min="4877" max="4877" width="2" bestFit="1" customWidth="1"/>
    <col min="4878" max="4878" width="16" customWidth="1"/>
    <col min="4879" max="4879" width="18.42578125" customWidth="1"/>
    <col min="4880" max="4880" width="11.42578125" customWidth="1"/>
    <col min="4881" max="4881" width="15.140625" bestFit="1" customWidth="1"/>
    <col min="4882" max="4882" width="4.5703125" bestFit="1" customWidth="1"/>
    <col min="4883" max="4884" width="14.140625" bestFit="1" customWidth="1"/>
    <col min="5122" max="5122" width="30.7109375" customWidth="1"/>
    <col min="5123" max="5123" width="13.7109375" customWidth="1"/>
    <col min="5124" max="5124" width="10.85546875" customWidth="1"/>
    <col min="5125" max="5125" width="12.140625" customWidth="1"/>
    <col min="5126" max="5126" width="15.7109375" customWidth="1"/>
    <col min="5127" max="5127" width="2" bestFit="1" customWidth="1"/>
    <col min="5128" max="5128" width="30.7109375" customWidth="1"/>
    <col min="5129" max="5129" width="13.7109375" customWidth="1"/>
    <col min="5130" max="5130" width="10.85546875" customWidth="1"/>
    <col min="5131" max="5131" width="12.140625" customWidth="1"/>
    <col min="5132" max="5132" width="15.7109375" customWidth="1"/>
    <col min="5133" max="5133" width="2" bestFit="1" customWidth="1"/>
    <col min="5134" max="5134" width="16" customWidth="1"/>
    <col min="5135" max="5135" width="18.42578125" customWidth="1"/>
    <col min="5136" max="5136" width="11.42578125" customWidth="1"/>
    <col min="5137" max="5137" width="15.140625" bestFit="1" customWidth="1"/>
    <col min="5138" max="5138" width="4.5703125" bestFit="1" customWidth="1"/>
    <col min="5139" max="5140" width="14.140625" bestFit="1" customWidth="1"/>
    <col min="5378" max="5378" width="30.7109375" customWidth="1"/>
    <col min="5379" max="5379" width="13.7109375" customWidth="1"/>
    <col min="5380" max="5380" width="10.85546875" customWidth="1"/>
    <col min="5381" max="5381" width="12.140625" customWidth="1"/>
    <col min="5382" max="5382" width="15.7109375" customWidth="1"/>
    <col min="5383" max="5383" width="2" bestFit="1" customWidth="1"/>
    <col min="5384" max="5384" width="30.7109375" customWidth="1"/>
    <col min="5385" max="5385" width="13.7109375" customWidth="1"/>
    <col min="5386" max="5386" width="10.85546875" customWidth="1"/>
    <col min="5387" max="5387" width="12.140625" customWidth="1"/>
    <col min="5388" max="5388" width="15.7109375" customWidth="1"/>
    <col min="5389" max="5389" width="2" bestFit="1" customWidth="1"/>
    <col min="5390" max="5390" width="16" customWidth="1"/>
    <col min="5391" max="5391" width="18.42578125" customWidth="1"/>
    <col min="5392" max="5392" width="11.42578125" customWidth="1"/>
    <col min="5393" max="5393" width="15.140625" bestFit="1" customWidth="1"/>
    <col min="5394" max="5394" width="4.5703125" bestFit="1" customWidth="1"/>
    <col min="5395" max="5396" width="14.140625" bestFit="1" customWidth="1"/>
    <col min="5634" max="5634" width="30.7109375" customWidth="1"/>
    <col min="5635" max="5635" width="13.7109375" customWidth="1"/>
    <col min="5636" max="5636" width="10.85546875" customWidth="1"/>
    <col min="5637" max="5637" width="12.140625" customWidth="1"/>
    <col min="5638" max="5638" width="15.7109375" customWidth="1"/>
    <col min="5639" max="5639" width="2" bestFit="1" customWidth="1"/>
    <col min="5640" max="5640" width="30.7109375" customWidth="1"/>
    <col min="5641" max="5641" width="13.7109375" customWidth="1"/>
    <col min="5642" max="5642" width="10.85546875" customWidth="1"/>
    <col min="5643" max="5643" width="12.140625" customWidth="1"/>
    <col min="5644" max="5644" width="15.7109375" customWidth="1"/>
    <col min="5645" max="5645" width="2" bestFit="1" customWidth="1"/>
    <col min="5646" max="5646" width="16" customWidth="1"/>
    <col min="5647" max="5647" width="18.42578125" customWidth="1"/>
    <col min="5648" max="5648" width="11.42578125" customWidth="1"/>
    <col min="5649" max="5649" width="15.140625" bestFit="1" customWidth="1"/>
    <col min="5650" max="5650" width="4.5703125" bestFit="1" customWidth="1"/>
    <col min="5651" max="5652" width="14.140625" bestFit="1" customWidth="1"/>
    <col min="5890" max="5890" width="30.7109375" customWidth="1"/>
    <col min="5891" max="5891" width="13.7109375" customWidth="1"/>
    <col min="5892" max="5892" width="10.85546875" customWidth="1"/>
    <col min="5893" max="5893" width="12.140625" customWidth="1"/>
    <col min="5894" max="5894" width="15.7109375" customWidth="1"/>
    <col min="5895" max="5895" width="2" bestFit="1" customWidth="1"/>
    <col min="5896" max="5896" width="30.7109375" customWidth="1"/>
    <col min="5897" max="5897" width="13.7109375" customWidth="1"/>
    <col min="5898" max="5898" width="10.85546875" customWidth="1"/>
    <col min="5899" max="5899" width="12.140625" customWidth="1"/>
    <col min="5900" max="5900" width="15.7109375" customWidth="1"/>
    <col min="5901" max="5901" width="2" bestFit="1" customWidth="1"/>
    <col min="5902" max="5902" width="16" customWidth="1"/>
    <col min="5903" max="5903" width="18.42578125" customWidth="1"/>
    <col min="5904" max="5904" width="11.42578125" customWidth="1"/>
    <col min="5905" max="5905" width="15.140625" bestFit="1" customWidth="1"/>
    <col min="5906" max="5906" width="4.5703125" bestFit="1" customWidth="1"/>
    <col min="5907" max="5908" width="14.140625" bestFit="1" customWidth="1"/>
    <col min="6146" max="6146" width="30.7109375" customWidth="1"/>
    <col min="6147" max="6147" width="13.7109375" customWidth="1"/>
    <col min="6148" max="6148" width="10.85546875" customWidth="1"/>
    <col min="6149" max="6149" width="12.140625" customWidth="1"/>
    <col min="6150" max="6150" width="15.7109375" customWidth="1"/>
    <col min="6151" max="6151" width="2" bestFit="1" customWidth="1"/>
    <col min="6152" max="6152" width="30.7109375" customWidth="1"/>
    <col min="6153" max="6153" width="13.7109375" customWidth="1"/>
    <col min="6154" max="6154" width="10.85546875" customWidth="1"/>
    <col min="6155" max="6155" width="12.140625" customWidth="1"/>
    <col min="6156" max="6156" width="15.7109375" customWidth="1"/>
    <col min="6157" max="6157" width="2" bestFit="1" customWidth="1"/>
    <col min="6158" max="6158" width="16" customWidth="1"/>
    <col min="6159" max="6159" width="18.42578125" customWidth="1"/>
    <col min="6160" max="6160" width="11.42578125" customWidth="1"/>
    <col min="6161" max="6161" width="15.140625" bestFit="1" customWidth="1"/>
    <col min="6162" max="6162" width="4.5703125" bestFit="1" customWidth="1"/>
    <col min="6163" max="6164" width="14.140625" bestFit="1" customWidth="1"/>
    <col min="6402" max="6402" width="30.7109375" customWidth="1"/>
    <col min="6403" max="6403" width="13.7109375" customWidth="1"/>
    <col min="6404" max="6404" width="10.85546875" customWidth="1"/>
    <col min="6405" max="6405" width="12.140625" customWidth="1"/>
    <col min="6406" max="6406" width="15.7109375" customWidth="1"/>
    <col min="6407" max="6407" width="2" bestFit="1" customWidth="1"/>
    <col min="6408" max="6408" width="30.7109375" customWidth="1"/>
    <col min="6409" max="6409" width="13.7109375" customWidth="1"/>
    <col min="6410" max="6410" width="10.85546875" customWidth="1"/>
    <col min="6411" max="6411" width="12.140625" customWidth="1"/>
    <col min="6412" max="6412" width="15.7109375" customWidth="1"/>
    <col min="6413" max="6413" width="2" bestFit="1" customWidth="1"/>
    <col min="6414" max="6414" width="16" customWidth="1"/>
    <col min="6415" max="6415" width="18.42578125" customWidth="1"/>
    <col min="6416" max="6416" width="11.42578125" customWidth="1"/>
    <col min="6417" max="6417" width="15.140625" bestFit="1" customWidth="1"/>
    <col min="6418" max="6418" width="4.5703125" bestFit="1" customWidth="1"/>
    <col min="6419" max="6420" width="14.140625" bestFit="1" customWidth="1"/>
    <col min="6658" max="6658" width="30.7109375" customWidth="1"/>
    <col min="6659" max="6659" width="13.7109375" customWidth="1"/>
    <col min="6660" max="6660" width="10.85546875" customWidth="1"/>
    <col min="6661" max="6661" width="12.140625" customWidth="1"/>
    <col min="6662" max="6662" width="15.7109375" customWidth="1"/>
    <col min="6663" max="6663" width="2" bestFit="1" customWidth="1"/>
    <col min="6664" max="6664" width="30.7109375" customWidth="1"/>
    <col min="6665" max="6665" width="13.7109375" customWidth="1"/>
    <col min="6666" max="6666" width="10.85546875" customWidth="1"/>
    <col min="6667" max="6667" width="12.140625" customWidth="1"/>
    <col min="6668" max="6668" width="15.7109375" customWidth="1"/>
    <col min="6669" max="6669" width="2" bestFit="1" customWidth="1"/>
    <col min="6670" max="6670" width="16" customWidth="1"/>
    <col min="6671" max="6671" width="18.42578125" customWidth="1"/>
    <col min="6672" max="6672" width="11.42578125" customWidth="1"/>
    <col min="6673" max="6673" width="15.140625" bestFit="1" customWidth="1"/>
    <col min="6674" max="6674" width="4.5703125" bestFit="1" customWidth="1"/>
    <col min="6675" max="6676" width="14.140625" bestFit="1" customWidth="1"/>
    <col min="6914" max="6914" width="30.7109375" customWidth="1"/>
    <col min="6915" max="6915" width="13.7109375" customWidth="1"/>
    <col min="6916" max="6916" width="10.85546875" customWidth="1"/>
    <col min="6917" max="6917" width="12.140625" customWidth="1"/>
    <col min="6918" max="6918" width="15.7109375" customWidth="1"/>
    <col min="6919" max="6919" width="2" bestFit="1" customWidth="1"/>
    <col min="6920" max="6920" width="30.7109375" customWidth="1"/>
    <col min="6921" max="6921" width="13.7109375" customWidth="1"/>
    <col min="6922" max="6922" width="10.85546875" customWidth="1"/>
    <col min="6923" max="6923" width="12.140625" customWidth="1"/>
    <col min="6924" max="6924" width="15.7109375" customWidth="1"/>
    <col min="6925" max="6925" width="2" bestFit="1" customWidth="1"/>
    <col min="6926" max="6926" width="16" customWidth="1"/>
    <col min="6927" max="6927" width="18.42578125" customWidth="1"/>
    <col min="6928" max="6928" width="11.42578125" customWidth="1"/>
    <col min="6929" max="6929" width="15.140625" bestFit="1" customWidth="1"/>
    <col min="6930" max="6930" width="4.5703125" bestFit="1" customWidth="1"/>
    <col min="6931" max="6932" width="14.140625" bestFit="1" customWidth="1"/>
    <col min="7170" max="7170" width="30.7109375" customWidth="1"/>
    <col min="7171" max="7171" width="13.7109375" customWidth="1"/>
    <col min="7172" max="7172" width="10.85546875" customWidth="1"/>
    <col min="7173" max="7173" width="12.140625" customWidth="1"/>
    <col min="7174" max="7174" width="15.7109375" customWidth="1"/>
    <col min="7175" max="7175" width="2" bestFit="1" customWidth="1"/>
    <col min="7176" max="7176" width="30.7109375" customWidth="1"/>
    <col min="7177" max="7177" width="13.7109375" customWidth="1"/>
    <col min="7178" max="7178" width="10.85546875" customWidth="1"/>
    <col min="7179" max="7179" width="12.140625" customWidth="1"/>
    <col min="7180" max="7180" width="15.7109375" customWidth="1"/>
    <col min="7181" max="7181" width="2" bestFit="1" customWidth="1"/>
    <col min="7182" max="7182" width="16" customWidth="1"/>
    <col min="7183" max="7183" width="18.42578125" customWidth="1"/>
    <col min="7184" max="7184" width="11.42578125" customWidth="1"/>
    <col min="7185" max="7185" width="15.140625" bestFit="1" customWidth="1"/>
    <col min="7186" max="7186" width="4.5703125" bestFit="1" customWidth="1"/>
    <col min="7187" max="7188" width="14.140625" bestFit="1" customWidth="1"/>
    <col min="7426" max="7426" width="30.7109375" customWidth="1"/>
    <col min="7427" max="7427" width="13.7109375" customWidth="1"/>
    <col min="7428" max="7428" width="10.85546875" customWidth="1"/>
    <col min="7429" max="7429" width="12.140625" customWidth="1"/>
    <col min="7430" max="7430" width="15.7109375" customWidth="1"/>
    <col min="7431" max="7431" width="2" bestFit="1" customWidth="1"/>
    <col min="7432" max="7432" width="30.7109375" customWidth="1"/>
    <col min="7433" max="7433" width="13.7109375" customWidth="1"/>
    <col min="7434" max="7434" width="10.85546875" customWidth="1"/>
    <col min="7435" max="7435" width="12.140625" customWidth="1"/>
    <col min="7436" max="7436" width="15.7109375" customWidth="1"/>
    <col min="7437" max="7437" width="2" bestFit="1" customWidth="1"/>
    <col min="7438" max="7438" width="16" customWidth="1"/>
    <col min="7439" max="7439" width="18.42578125" customWidth="1"/>
    <col min="7440" max="7440" width="11.42578125" customWidth="1"/>
    <col min="7441" max="7441" width="15.140625" bestFit="1" customWidth="1"/>
    <col min="7442" max="7442" width="4.5703125" bestFit="1" customWidth="1"/>
    <col min="7443" max="7444" width="14.140625" bestFit="1" customWidth="1"/>
    <col min="7682" max="7682" width="30.7109375" customWidth="1"/>
    <col min="7683" max="7683" width="13.7109375" customWidth="1"/>
    <col min="7684" max="7684" width="10.85546875" customWidth="1"/>
    <col min="7685" max="7685" width="12.140625" customWidth="1"/>
    <col min="7686" max="7686" width="15.7109375" customWidth="1"/>
    <col min="7687" max="7687" width="2" bestFit="1" customWidth="1"/>
    <col min="7688" max="7688" width="30.7109375" customWidth="1"/>
    <col min="7689" max="7689" width="13.7109375" customWidth="1"/>
    <col min="7690" max="7690" width="10.85546875" customWidth="1"/>
    <col min="7691" max="7691" width="12.140625" customWidth="1"/>
    <col min="7692" max="7692" width="15.7109375" customWidth="1"/>
    <col min="7693" max="7693" width="2" bestFit="1" customWidth="1"/>
    <col min="7694" max="7694" width="16" customWidth="1"/>
    <col min="7695" max="7695" width="18.42578125" customWidth="1"/>
    <col min="7696" max="7696" width="11.42578125" customWidth="1"/>
    <col min="7697" max="7697" width="15.140625" bestFit="1" customWidth="1"/>
    <col min="7698" max="7698" width="4.5703125" bestFit="1" customWidth="1"/>
    <col min="7699" max="7700" width="14.140625" bestFit="1" customWidth="1"/>
    <col min="7938" max="7938" width="30.7109375" customWidth="1"/>
    <col min="7939" max="7939" width="13.7109375" customWidth="1"/>
    <col min="7940" max="7940" width="10.85546875" customWidth="1"/>
    <col min="7941" max="7941" width="12.140625" customWidth="1"/>
    <col min="7942" max="7942" width="15.7109375" customWidth="1"/>
    <col min="7943" max="7943" width="2" bestFit="1" customWidth="1"/>
    <col min="7944" max="7944" width="30.7109375" customWidth="1"/>
    <col min="7945" max="7945" width="13.7109375" customWidth="1"/>
    <col min="7946" max="7946" width="10.85546875" customWidth="1"/>
    <col min="7947" max="7947" width="12.140625" customWidth="1"/>
    <col min="7948" max="7948" width="15.7109375" customWidth="1"/>
    <col min="7949" max="7949" width="2" bestFit="1" customWidth="1"/>
    <col min="7950" max="7950" width="16" customWidth="1"/>
    <col min="7951" max="7951" width="18.42578125" customWidth="1"/>
    <col min="7952" max="7952" width="11.42578125" customWidth="1"/>
    <col min="7953" max="7953" width="15.140625" bestFit="1" customWidth="1"/>
    <col min="7954" max="7954" width="4.5703125" bestFit="1" customWidth="1"/>
    <col min="7955" max="7956" width="14.140625" bestFit="1" customWidth="1"/>
    <col min="8194" max="8194" width="30.7109375" customWidth="1"/>
    <col min="8195" max="8195" width="13.7109375" customWidth="1"/>
    <col min="8196" max="8196" width="10.85546875" customWidth="1"/>
    <col min="8197" max="8197" width="12.140625" customWidth="1"/>
    <col min="8198" max="8198" width="15.7109375" customWidth="1"/>
    <col min="8199" max="8199" width="2" bestFit="1" customWidth="1"/>
    <col min="8200" max="8200" width="30.7109375" customWidth="1"/>
    <col min="8201" max="8201" width="13.7109375" customWidth="1"/>
    <col min="8202" max="8202" width="10.85546875" customWidth="1"/>
    <col min="8203" max="8203" width="12.140625" customWidth="1"/>
    <col min="8204" max="8204" width="15.7109375" customWidth="1"/>
    <col min="8205" max="8205" width="2" bestFit="1" customWidth="1"/>
    <col min="8206" max="8206" width="16" customWidth="1"/>
    <col min="8207" max="8207" width="18.42578125" customWidth="1"/>
    <col min="8208" max="8208" width="11.42578125" customWidth="1"/>
    <col min="8209" max="8209" width="15.140625" bestFit="1" customWidth="1"/>
    <col min="8210" max="8210" width="4.5703125" bestFit="1" customWidth="1"/>
    <col min="8211" max="8212" width="14.140625" bestFit="1" customWidth="1"/>
    <col min="8450" max="8450" width="30.7109375" customWidth="1"/>
    <col min="8451" max="8451" width="13.7109375" customWidth="1"/>
    <col min="8452" max="8452" width="10.85546875" customWidth="1"/>
    <col min="8453" max="8453" width="12.140625" customWidth="1"/>
    <col min="8454" max="8454" width="15.7109375" customWidth="1"/>
    <col min="8455" max="8455" width="2" bestFit="1" customWidth="1"/>
    <col min="8456" max="8456" width="30.7109375" customWidth="1"/>
    <col min="8457" max="8457" width="13.7109375" customWidth="1"/>
    <col min="8458" max="8458" width="10.85546875" customWidth="1"/>
    <col min="8459" max="8459" width="12.140625" customWidth="1"/>
    <col min="8460" max="8460" width="15.7109375" customWidth="1"/>
    <col min="8461" max="8461" width="2" bestFit="1" customWidth="1"/>
    <col min="8462" max="8462" width="16" customWidth="1"/>
    <col min="8463" max="8463" width="18.42578125" customWidth="1"/>
    <col min="8464" max="8464" width="11.42578125" customWidth="1"/>
    <col min="8465" max="8465" width="15.140625" bestFit="1" customWidth="1"/>
    <col min="8466" max="8466" width="4.5703125" bestFit="1" customWidth="1"/>
    <col min="8467" max="8468" width="14.140625" bestFit="1" customWidth="1"/>
    <col min="8706" max="8706" width="30.7109375" customWidth="1"/>
    <col min="8707" max="8707" width="13.7109375" customWidth="1"/>
    <col min="8708" max="8708" width="10.85546875" customWidth="1"/>
    <col min="8709" max="8709" width="12.140625" customWidth="1"/>
    <col min="8710" max="8710" width="15.7109375" customWidth="1"/>
    <col min="8711" max="8711" width="2" bestFit="1" customWidth="1"/>
    <col min="8712" max="8712" width="30.7109375" customWidth="1"/>
    <col min="8713" max="8713" width="13.7109375" customWidth="1"/>
    <col min="8714" max="8714" width="10.85546875" customWidth="1"/>
    <col min="8715" max="8715" width="12.140625" customWidth="1"/>
    <col min="8716" max="8716" width="15.7109375" customWidth="1"/>
    <col min="8717" max="8717" width="2" bestFit="1" customWidth="1"/>
    <col min="8718" max="8718" width="16" customWidth="1"/>
    <col min="8719" max="8719" width="18.42578125" customWidth="1"/>
    <col min="8720" max="8720" width="11.42578125" customWidth="1"/>
    <col min="8721" max="8721" width="15.140625" bestFit="1" customWidth="1"/>
    <col min="8722" max="8722" width="4.5703125" bestFit="1" customWidth="1"/>
    <col min="8723" max="8724" width="14.140625" bestFit="1" customWidth="1"/>
    <col min="8962" max="8962" width="30.7109375" customWidth="1"/>
    <col min="8963" max="8963" width="13.7109375" customWidth="1"/>
    <col min="8964" max="8964" width="10.85546875" customWidth="1"/>
    <col min="8965" max="8965" width="12.140625" customWidth="1"/>
    <col min="8966" max="8966" width="15.7109375" customWidth="1"/>
    <col min="8967" max="8967" width="2" bestFit="1" customWidth="1"/>
    <col min="8968" max="8968" width="30.7109375" customWidth="1"/>
    <col min="8969" max="8969" width="13.7109375" customWidth="1"/>
    <col min="8970" max="8970" width="10.85546875" customWidth="1"/>
    <col min="8971" max="8971" width="12.140625" customWidth="1"/>
    <col min="8972" max="8972" width="15.7109375" customWidth="1"/>
    <col min="8973" max="8973" width="2" bestFit="1" customWidth="1"/>
    <col min="8974" max="8974" width="16" customWidth="1"/>
    <col min="8975" max="8975" width="18.42578125" customWidth="1"/>
    <col min="8976" max="8976" width="11.42578125" customWidth="1"/>
    <col min="8977" max="8977" width="15.140625" bestFit="1" customWidth="1"/>
    <col min="8978" max="8978" width="4.5703125" bestFit="1" customWidth="1"/>
    <col min="8979" max="8980" width="14.140625" bestFit="1" customWidth="1"/>
    <col min="9218" max="9218" width="30.7109375" customWidth="1"/>
    <col min="9219" max="9219" width="13.7109375" customWidth="1"/>
    <col min="9220" max="9220" width="10.85546875" customWidth="1"/>
    <col min="9221" max="9221" width="12.140625" customWidth="1"/>
    <col min="9222" max="9222" width="15.7109375" customWidth="1"/>
    <col min="9223" max="9223" width="2" bestFit="1" customWidth="1"/>
    <col min="9224" max="9224" width="30.7109375" customWidth="1"/>
    <col min="9225" max="9225" width="13.7109375" customWidth="1"/>
    <col min="9226" max="9226" width="10.85546875" customWidth="1"/>
    <col min="9227" max="9227" width="12.140625" customWidth="1"/>
    <col min="9228" max="9228" width="15.7109375" customWidth="1"/>
    <col min="9229" max="9229" width="2" bestFit="1" customWidth="1"/>
    <col min="9230" max="9230" width="16" customWidth="1"/>
    <col min="9231" max="9231" width="18.42578125" customWidth="1"/>
    <col min="9232" max="9232" width="11.42578125" customWidth="1"/>
    <col min="9233" max="9233" width="15.140625" bestFit="1" customWidth="1"/>
    <col min="9234" max="9234" width="4.5703125" bestFit="1" customWidth="1"/>
    <col min="9235" max="9236" width="14.140625" bestFit="1" customWidth="1"/>
    <col min="9474" max="9474" width="30.7109375" customWidth="1"/>
    <col min="9475" max="9475" width="13.7109375" customWidth="1"/>
    <col min="9476" max="9476" width="10.85546875" customWidth="1"/>
    <col min="9477" max="9477" width="12.140625" customWidth="1"/>
    <col min="9478" max="9478" width="15.7109375" customWidth="1"/>
    <col min="9479" max="9479" width="2" bestFit="1" customWidth="1"/>
    <col min="9480" max="9480" width="30.7109375" customWidth="1"/>
    <col min="9481" max="9481" width="13.7109375" customWidth="1"/>
    <col min="9482" max="9482" width="10.85546875" customWidth="1"/>
    <col min="9483" max="9483" width="12.140625" customWidth="1"/>
    <col min="9484" max="9484" width="15.7109375" customWidth="1"/>
    <col min="9485" max="9485" width="2" bestFit="1" customWidth="1"/>
    <col min="9486" max="9486" width="16" customWidth="1"/>
    <col min="9487" max="9487" width="18.42578125" customWidth="1"/>
    <col min="9488" max="9488" width="11.42578125" customWidth="1"/>
    <col min="9489" max="9489" width="15.140625" bestFit="1" customWidth="1"/>
    <col min="9490" max="9490" width="4.5703125" bestFit="1" customWidth="1"/>
    <col min="9491" max="9492" width="14.140625" bestFit="1" customWidth="1"/>
    <col min="9730" max="9730" width="30.7109375" customWidth="1"/>
    <col min="9731" max="9731" width="13.7109375" customWidth="1"/>
    <col min="9732" max="9732" width="10.85546875" customWidth="1"/>
    <col min="9733" max="9733" width="12.140625" customWidth="1"/>
    <col min="9734" max="9734" width="15.7109375" customWidth="1"/>
    <col min="9735" max="9735" width="2" bestFit="1" customWidth="1"/>
    <col min="9736" max="9736" width="30.7109375" customWidth="1"/>
    <col min="9737" max="9737" width="13.7109375" customWidth="1"/>
    <col min="9738" max="9738" width="10.85546875" customWidth="1"/>
    <col min="9739" max="9739" width="12.140625" customWidth="1"/>
    <col min="9740" max="9740" width="15.7109375" customWidth="1"/>
    <col min="9741" max="9741" width="2" bestFit="1" customWidth="1"/>
    <col min="9742" max="9742" width="16" customWidth="1"/>
    <col min="9743" max="9743" width="18.42578125" customWidth="1"/>
    <col min="9744" max="9744" width="11.42578125" customWidth="1"/>
    <col min="9745" max="9745" width="15.140625" bestFit="1" customWidth="1"/>
    <col min="9746" max="9746" width="4.5703125" bestFit="1" customWidth="1"/>
    <col min="9747" max="9748" width="14.140625" bestFit="1" customWidth="1"/>
    <col min="9986" max="9986" width="30.7109375" customWidth="1"/>
    <col min="9987" max="9987" width="13.7109375" customWidth="1"/>
    <col min="9988" max="9988" width="10.85546875" customWidth="1"/>
    <col min="9989" max="9989" width="12.140625" customWidth="1"/>
    <col min="9990" max="9990" width="15.7109375" customWidth="1"/>
    <col min="9991" max="9991" width="2" bestFit="1" customWidth="1"/>
    <col min="9992" max="9992" width="30.7109375" customWidth="1"/>
    <col min="9993" max="9993" width="13.7109375" customWidth="1"/>
    <col min="9994" max="9994" width="10.85546875" customWidth="1"/>
    <col min="9995" max="9995" width="12.140625" customWidth="1"/>
    <col min="9996" max="9996" width="15.7109375" customWidth="1"/>
    <col min="9997" max="9997" width="2" bestFit="1" customWidth="1"/>
    <col min="9998" max="9998" width="16" customWidth="1"/>
    <col min="9999" max="9999" width="18.42578125" customWidth="1"/>
    <col min="10000" max="10000" width="11.42578125" customWidth="1"/>
    <col min="10001" max="10001" width="15.140625" bestFit="1" customWidth="1"/>
    <col min="10002" max="10002" width="4.5703125" bestFit="1" customWidth="1"/>
    <col min="10003" max="10004" width="14.140625" bestFit="1" customWidth="1"/>
    <col min="10242" max="10242" width="30.7109375" customWidth="1"/>
    <col min="10243" max="10243" width="13.7109375" customWidth="1"/>
    <col min="10244" max="10244" width="10.85546875" customWidth="1"/>
    <col min="10245" max="10245" width="12.140625" customWidth="1"/>
    <col min="10246" max="10246" width="15.7109375" customWidth="1"/>
    <col min="10247" max="10247" width="2" bestFit="1" customWidth="1"/>
    <col min="10248" max="10248" width="30.7109375" customWidth="1"/>
    <col min="10249" max="10249" width="13.7109375" customWidth="1"/>
    <col min="10250" max="10250" width="10.85546875" customWidth="1"/>
    <col min="10251" max="10251" width="12.140625" customWidth="1"/>
    <col min="10252" max="10252" width="15.7109375" customWidth="1"/>
    <col min="10253" max="10253" width="2" bestFit="1" customWidth="1"/>
    <col min="10254" max="10254" width="16" customWidth="1"/>
    <col min="10255" max="10255" width="18.42578125" customWidth="1"/>
    <col min="10256" max="10256" width="11.42578125" customWidth="1"/>
    <col min="10257" max="10257" width="15.140625" bestFit="1" customWidth="1"/>
    <col min="10258" max="10258" width="4.5703125" bestFit="1" customWidth="1"/>
    <col min="10259" max="10260" width="14.140625" bestFit="1" customWidth="1"/>
    <col min="10498" max="10498" width="30.7109375" customWidth="1"/>
    <col min="10499" max="10499" width="13.7109375" customWidth="1"/>
    <col min="10500" max="10500" width="10.85546875" customWidth="1"/>
    <col min="10501" max="10501" width="12.140625" customWidth="1"/>
    <col min="10502" max="10502" width="15.7109375" customWidth="1"/>
    <col min="10503" max="10503" width="2" bestFit="1" customWidth="1"/>
    <col min="10504" max="10504" width="30.7109375" customWidth="1"/>
    <col min="10505" max="10505" width="13.7109375" customWidth="1"/>
    <col min="10506" max="10506" width="10.85546875" customWidth="1"/>
    <col min="10507" max="10507" width="12.140625" customWidth="1"/>
    <col min="10508" max="10508" width="15.7109375" customWidth="1"/>
    <col min="10509" max="10509" width="2" bestFit="1" customWidth="1"/>
    <col min="10510" max="10510" width="16" customWidth="1"/>
    <col min="10511" max="10511" width="18.42578125" customWidth="1"/>
    <col min="10512" max="10512" width="11.42578125" customWidth="1"/>
    <col min="10513" max="10513" width="15.140625" bestFit="1" customWidth="1"/>
    <col min="10514" max="10514" width="4.5703125" bestFit="1" customWidth="1"/>
    <col min="10515" max="10516" width="14.140625" bestFit="1" customWidth="1"/>
    <col min="10754" max="10754" width="30.7109375" customWidth="1"/>
    <col min="10755" max="10755" width="13.7109375" customWidth="1"/>
    <col min="10756" max="10756" width="10.85546875" customWidth="1"/>
    <col min="10757" max="10757" width="12.140625" customWidth="1"/>
    <col min="10758" max="10758" width="15.7109375" customWidth="1"/>
    <col min="10759" max="10759" width="2" bestFit="1" customWidth="1"/>
    <col min="10760" max="10760" width="30.7109375" customWidth="1"/>
    <col min="10761" max="10761" width="13.7109375" customWidth="1"/>
    <col min="10762" max="10762" width="10.85546875" customWidth="1"/>
    <col min="10763" max="10763" width="12.140625" customWidth="1"/>
    <col min="10764" max="10764" width="15.7109375" customWidth="1"/>
    <col min="10765" max="10765" width="2" bestFit="1" customWidth="1"/>
    <col min="10766" max="10766" width="16" customWidth="1"/>
    <col min="10767" max="10767" width="18.42578125" customWidth="1"/>
    <col min="10768" max="10768" width="11.42578125" customWidth="1"/>
    <col min="10769" max="10769" width="15.140625" bestFit="1" customWidth="1"/>
    <col min="10770" max="10770" width="4.5703125" bestFit="1" customWidth="1"/>
    <col min="10771" max="10772" width="14.140625" bestFit="1" customWidth="1"/>
    <col min="11010" max="11010" width="30.7109375" customWidth="1"/>
    <col min="11011" max="11011" width="13.7109375" customWidth="1"/>
    <col min="11012" max="11012" width="10.85546875" customWidth="1"/>
    <col min="11013" max="11013" width="12.140625" customWidth="1"/>
    <col min="11014" max="11014" width="15.7109375" customWidth="1"/>
    <col min="11015" max="11015" width="2" bestFit="1" customWidth="1"/>
    <col min="11016" max="11016" width="30.7109375" customWidth="1"/>
    <col min="11017" max="11017" width="13.7109375" customWidth="1"/>
    <col min="11018" max="11018" width="10.85546875" customWidth="1"/>
    <col min="11019" max="11019" width="12.140625" customWidth="1"/>
    <col min="11020" max="11020" width="15.7109375" customWidth="1"/>
    <col min="11021" max="11021" width="2" bestFit="1" customWidth="1"/>
    <col min="11022" max="11022" width="16" customWidth="1"/>
    <col min="11023" max="11023" width="18.42578125" customWidth="1"/>
    <col min="11024" max="11024" width="11.42578125" customWidth="1"/>
    <col min="11025" max="11025" width="15.140625" bestFit="1" customWidth="1"/>
    <col min="11026" max="11026" width="4.5703125" bestFit="1" customWidth="1"/>
    <col min="11027" max="11028" width="14.140625" bestFit="1" customWidth="1"/>
    <col min="11266" max="11266" width="30.7109375" customWidth="1"/>
    <col min="11267" max="11267" width="13.7109375" customWidth="1"/>
    <col min="11268" max="11268" width="10.85546875" customWidth="1"/>
    <col min="11269" max="11269" width="12.140625" customWidth="1"/>
    <col min="11270" max="11270" width="15.7109375" customWidth="1"/>
    <col min="11271" max="11271" width="2" bestFit="1" customWidth="1"/>
    <col min="11272" max="11272" width="30.7109375" customWidth="1"/>
    <col min="11273" max="11273" width="13.7109375" customWidth="1"/>
    <col min="11274" max="11274" width="10.85546875" customWidth="1"/>
    <col min="11275" max="11275" width="12.140625" customWidth="1"/>
    <col min="11276" max="11276" width="15.7109375" customWidth="1"/>
    <col min="11277" max="11277" width="2" bestFit="1" customWidth="1"/>
    <col min="11278" max="11278" width="16" customWidth="1"/>
    <col min="11279" max="11279" width="18.42578125" customWidth="1"/>
    <col min="11280" max="11280" width="11.42578125" customWidth="1"/>
    <col min="11281" max="11281" width="15.140625" bestFit="1" customWidth="1"/>
    <col min="11282" max="11282" width="4.5703125" bestFit="1" customWidth="1"/>
    <col min="11283" max="11284" width="14.140625" bestFit="1" customWidth="1"/>
    <col min="11522" max="11522" width="30.7109375" customWidth="1"/>
    <col min="11523" max="11523" width="13.7109375" customWidth="1"/>
    <col min="11524" max="11524" width="10.85546875" customWidth="1"/>
    <col min="11525" max="11525" width="12.140625" customWidth="1"/>
    <col min="11526" max="11526" width="15.7109375" customWidth="1"/>
    <col min="11527" max="11527" width="2" bestFit="1" customWidth="1"/>
    <col min="11528" max="11528" width="30.7109375" customWidth="1"/>
    <col min="11529" max="11529" width="13.7109375" customWidth="1"/>
    <col min="11530" max="11530" width="10.85546875" customWidth="1"/>
    <col min="11531" max="11531" width="12.140625" customWidth="1"/>
    <col min="11532" max="11532" width="15.7109375" customWidth="1"/>
    <col min="11533" max="11533" width="2" bestFit="1" customWidth="1"/>
    <col min="11534" max="11534" width="16" customWidth="1"/>
    <col min="11535" max="11535" width="18.42578125" customWidth="1"/>
    <col min="11536" max="11536" width="11.42578125" customWidth="1"/>
    <col min="11537" max="11537" width="15.140625" bestFit="1" customWidth="1"/>
    <col min="11538" max="11538" width="4.5703125" bestFit="1" customWidth="1"/>
    <col min="11539" max="11540" width="14.140625" bestFit="1" customWidth="1"/>
    <col min="11778" max="11778" width="30.7109375" customWidth="1"/>
    <col min="11779" max="11779" width="13.7109375" customWidth="1"/>
    <col min="11780" max="11780" width="10.85546875" customWidth="1"/>
    <col min="11781" max="11781" width="12.140625" customWidth="1"/>
    <col min="11782" max="11782" width="15.7109375" customWidth="1"/>
    <col min="11783" max="11783" width="2" bestFit="1" customWidth="1"/>
    <col min="11784" max="11784" width="30.7109375" customWidth="1"/>
    <col min="11785" max="11785" width="13.7109375" customWidth="1"/>
    <col min="11786" max="11786" width="10.85546875" customWidth="1"/>
    <col min="11787" max="11787" width="12.140625" customWidth="1"/>
    <col min="11788" max="11788" width="15.7109375" customWidth="1"/>
    <col min="11789" max="11789" width="2" bestFit="1" customWidth="1"/>
    <col min="11790" max="11790" width="16" customWidth="1"/>
    <col min="11791" max="11791" width="18.42578125" customWidth="1"/>
    <col min="11792" max="11792" width="11.42578125" customWidth="1"/>
    <col min="11793" max="11793" width="15.140625" bestFit="1" customWidth="1"/>
    <col min="11794" max="11794" width="4.5703125" bestFit="1" customWidth="1"/>
    <col min="11795" max="11796" width="14.140625" bestFit="1" customWidth="1"/>
    <col min="12034" max="12034" width="30.7109375" customWidth="1"/>
    <col min="12035" max="12035" width="13.7109375" customWidth="1"/>
    <col min="12036" max="12036" width="10.85546875" customWidth="1"/>
    <col min="12037" max="12037" width="12.140625" customWidth="1"/>
    <col min="12038" max="12038" width="15.7109375" customWidth="1"/>
    <col min="12039" max="12039" width="2" bestFit="1" customWidth="1"/>
    <col min="12040" max="12040" width="30.7109375" customWidth="1"/>
    <col min="12041" max="12041" width="13.7109375" customWidth="1"/>
    <col min="12042" max="12042" width="10.85546875" customWidth="1"/>
    <col min="12043" max="12043" width="12.140625" customWidth="1"/>
    <col min="12044" max="12044" width="15.7109375" customWidth="1"/>
    <col min="12045" max="12045" width="2" bestFit="1" customWidth="1"/>
    <col min="12046" max="12046" width="16" customWidth="1"/>
    <col min="12047" max="12047" width="18.42578125" customWidth="1"/>
    <col min="12048" max="12048" width="11.42578125" customWidth="1"/>
    <col min="12049" max="12049" width="15.140625" bestFit="1" customWidth="1"/>
    <col min="12050" max="12050" width="4.5703125" bestFit="1" customWidth="1"/>
    <col min="12051" max="12052" width="14.140625" bestFit="1" customWidth="1"/>
    <col min="12290" max="12290" width="30.7109375" customWidth="1"/>
    <col min="12291" max="12291" width="13.7109375" customWidth="1"/>
    <col min="12292" max="12292" width="10.85546875" customWidth="1"/>
    <col min="12293" max="12293" width="12.140625" customWidth="1"/>
    <col min="12294" max="12294" width="15.7109375" customWidth="1"/>
    <col min="12295" max="12295" width="2" bestFit="1" customWidth="1"/>
    <col min="12296" max="12296" width="30.7109375" customWidth="1"/>
    <col min="12297" max="12297" width="13.7109375" customWidth="1"/>
    <col min="12298" max="12298" width="10.85546875" customWidth="1"/>
    <col min="12299" max="12299" width="12.140625" customWidth="1"/>
    <col min="12300" max="12300" width="15.7109375" customWidth="1"/>
    <col min="12301" max="12301" width="2" bestFit="1" customWidth="1"/>
    <col min="12302" max="12302" width="16" customWidth="1"/>
    <col min="12303" max="12303" width="18.42578125" customWidth="1"/>
    <col min="12304" max="12304" width="11.42578125" customWidth="1"/>
    <col min="12305" max="12305" width="15.140625" bestFit="1" customWidth="1"/>
    <col min="12306" max="12306" width="4.5703125" bestFit="1" customWidth="1"/>
    <col min="12307" max="12308" width="14.140625" bestFit="1" customWidth="1"/>
    <col min="12546" max="12546" width="30.7109375" customWidth="1"/>
    <col min="12547" max="12547" width="13.7109375" customWidth="1"/>
    <col min="12548" max="12548" width="10.85546875" customWidth="1"/>
    <col min="12549" max="12549" width="12.140625" customWidth="1"/>
    <col min="12550" max="12550" width="15.7109375" customWidth="1"/>
    <col min="12551" max="12551" width="2" bestFit="1" customWidth="1"/>
    <col min="12552" max="12552" width="30.7109375" customWidth="1"/>
    <col min="12553" max="12553" width="13.7109375" customWidth="1"/>
    <col min="12554" max="12554" width="10.85546875" customWidth="1"/>
    <col min="12555" max="12555" width="12.140625" customWidth="1"/>
    <col min="12556" max="12556" width="15.7109375" customWidth="1"/>
    <col min="12557" max="12557" width="2" bestFit="1" customWidth="1"/>
    <col min="12558" max="12558" width="16" customWidth="1"/>
    <col min="12559" max="12559" width="18.42578125" customWidth="1"/>
    <col min="12560" max="12560" width="11.42578125" customWidth="1"/>
    <col min="12561" max="12561" width="15.140625" bestFit="1" customWidth="1"/>
    <col min="12562" max="12562" width="4.5703125" bestFit="1" customWidth="1"/>
    <col min="12563" max="12564" width="14.140625" bestFit="1" customWidth="1"/>
    <col min="12802" max="12802" width="30.7109375" customWidth="1"/>
    <col min="12803" max="12803" width="13.7109375" customWidth="1"/>
    <col min="12804" max="12804" width="10.85546875" customWidth="1"/>
    <col min="12805" max="12805" width="12.140625" customWidth="1"/>
    <col min="12806" max="12806" width="15.7109375" customWidth="1"/>
    <col min="12807" max="12807" width="2" bestFit="1" customWidth="1"/>
    <col min="12808" max="12808" width="30.7109375" customWidth="1"/>
    <col min="12809" max="12809" width="13.7109375" customWidth="1"/>
    <col min="12810" max="12810" width="10.85546875" customWidth="1"/>
    <col min="12811" max="12811" width="12.140625" customWidth="1"/>
    <col min="12812" max="12812" width="15.7109375" customWidth="1"/>
    <col min="12813" max="12813" width="2" bestFit="1" customWidth="1"/>
    <col min="12814" max="12814" width="16" customWidth="1"/>
    <col min="12815" max="12815" width="18.42578125" customWidth="1"/>
    <col min="12816" max="12816" width="11.42578125" customWidth="1"/>
    <col min="12817" max="12817" width="15.140625" bestFit="1" customWidth="1"/>
    <col min="12818" max="12818" width="4.5703125" bestFit="1" customWidth="1"/>
    <col min="12819" max="12820" width="14.140625" bestFit="1" customWidth="1"/>
    <col min="13058" max="13058" width="30.7109375" customWidth="1"/>
    <col min="13059" max="13059" width="13.7109375" customWidth="1"/>
    <col min="13060" max="13060" width="10.85546875" customWidth="1"/>
    <col min="13061" max="13061" width="12.140625" customWidth="1"/>
    <col min="13062" max="13062" width="15.7109375" customWidth="1"/>
    <col min="13063" max="13063" width="2" bestFit="1" customWidth="1"/>
    <col min="13064" max="13064" width="30.7109375" customWidth="1"/>
    <col min="13065" max="13065" width="13.7109375" customWidth="1"/>
    <col min="13066" max="13066" width="10.85546875" customWidth="1"/>
    <col min="13067" max="13067" width="12.140625" customWidth="1"/>
    <col min="13068" max="13068" width="15.7109375" customWidth="1"/>
    <col min="13069" max="13069" width="2" bestFit="1" customWidth="1"/>
    <col min="13070" max="13070" width="16" customWidth="1"/>
    <col min="13071" max="13071" width="18.42578125" customWidth="1"/>
    <col min="13072" max="13072" width="11.42578125" customWidth="1"/>
    <col min="13073" max="13073" width="15.140625" bestFit="1" customWidth="1"/>
    <col min="13074" max="13074" width="4.5703125" bestFit="1" customWidth="1"/>
    <col min="13075" max="13076" width="14.140625" bestFit="1" customWidth="1"/>
    <col min="13314" max="13314" width="30.7109375" customWidth="1"/>
    <col min="13315" max="13315" width="13.7109375" customWidth="1"/>
    <col min="13316" max="13316" width="10.85546875" customWidth="1"/>
    <col min="13317" max="13317" width="12.140625" customWidth="1"/>
    <col min="13318" max="13318" width="15.7109375" customWidth="1"/>
    <col min="13319" max="13319" width="2" bestFit="1" customWidth="1"/>
    <col min="13320" max="13320" width="30.7109375" customWidth="1"/>
    <col min="13321" max="13321" width="13.7109375" customWidth="1"/>
    <col min="13322" max="13322" width="10.85546875" customWidth="1"/>
    <col min="13323" max="13323" width="12.140625" customWidth="1"/>
    <col min="13324" max="13324" width="15.7109375" customWidth="1"/>
    <col min="13325" max="13325" width="2" bestFit="1" customWidth="1"/>
    <col min="13326" max="13326" width="16" customWidth="1"/>
    <col min="13327" max="13327" width="18.42578125" customWidth="1"/>
    <col min="13328" max="13328" width="11.42578125" customWidth="1"/>
    <col min="13329" max="13329" width="15.140625" bestFit="1" customWidth="1"/>
    <col min="13330" max="13330" width="4.5703125" bestFit="1" customWidth="1"/>
    <col min="13331" max="13332" width="14.140625" bestFit="1" customWidth="1"/>
    <col min="13570" max="13570" width="30.7109375" customWidth="1"/>
    <col min="13571" max="13571" width="13.7109375" customWidth="1"/>
    <col min="13572" max="13572" width="10.85546875" customWidth="1"/>
    <col min="13573" max="13573" width="12.140625" customWidth="1"/>
    <col min="13574" max="13574" width="15.7109375" customWidth="1"/>
    <col min="13575" max="13575" width="2" bestFit="1" customWidth="1"/>
    <col min="13576" max="13576" width="30.7109375" customWidth="1"/>
    <col min="13577" max="13577" width="13.7109375" customWidth="1"/>
    <col min="13578" max="13578" width="10.85546875" customWidth="1"/>
    <col min="13579" max="13579" width="12.140625" customWidth="1"/>
    <col min="13580" max="13580" width="15.7109375" customWidth="1"/>
    <col min="13581" max="13581" width="2" bestFit="1" customWidth="1"/>
    <col min="13582" max="13582" width="16" customWidth="1"/>
    <col min="13583" max="13583" width="18.42578125" customWidth="1"/>
    <col min="13584" max="13584" width="11.42578125" customWidth="1"/>
    <col min="13585" max="13585" width="15.140625" bestFit="1" customWidth="1"/>
    <col min="13586" max="13586" width="4.5703125" bestFit="1" customWidth="1"/>
    <col min="13587" max="13588" width="14.140625" bestFit="1" customWidth="1"/>
    <col min="13826" max="13826" width="30.7109375" customWidth="1"/>
    <col min="13827" max="13827" width="13.7109375" customWidth="1"/>
    <col min="13828" max="13828" width="10.85546875" customWidth="1"/>
    <col min="13829" max="13829" width="12.140625" customWidth="1"/>
    <col min="13830" max="13830" width="15.7109375" customWidth="1"/>
    <col min="13831" max="13831" width="2" bestFit="1" customWidth="1"/>
    <col min="13832" max="13832" width="30.7109375" customWidth="1"/>
    <col min="13833" max="13833" width="13.7109375" customWidth="1"/>
    <col min="13834" max="13834" width="10.85546875" customWidth="1"/>
    <col min="13835" max="13835" width="12.140625" customWidth="1"/>
    <col min="13836" max="13836" width="15.7109375" customWidth="1"/>
    <col min="13837" max="13837" width="2" bestFit="1" customWidth="1"/>
    <col min="13838" max="13838" width="16" customWidth="1"/>
    <col min="13839" max="13839" width="18.42578125" customWidth="1"/>
    <col min="13840" max="13840" width="11.42578125" customWidth="1"/>
    <col min="13841" max="13841" width="15.140625" bestFit="1" customWidth="1"/>
    <col min="13842" max="13842" width="4.5703125" bestFit="1" customWidth="1"/>
    <col min="13843" max="13844" width="14.140625" bestFit="1" customWidth="1"/>
    <col min="14082" max="14082" width="30.7109375" customWidth="1"/>
    <col min="14083" max="14083" width="13.7109375" customWidth="1"/>
    <col min="14084" max="14084" width="10.85546875" customWidth="1"/>
    <col min="14085" max="14085" width="12.140625" customWidth="1"/>
    <col min="14086" max="14086" width="15.7109375" customWidth="1"/>
    <col min="14087" max="14087" width="2" bestFit="1" customWidth="1"/>
    <col min="14088" max="14088" width="30.7109375" customWidth="1"/>
    <col min="14089" max="14089" width="13.7109375" customWidth="1"/>
    <col min="14090" max="14090" width="10.85546875" customWidth="1"/>
    <col min="14091" max="14091" width="12.140625" customWidth="1"/>
    <col min="14092" max="14092" width="15.7109375" customWidth="1"/>
    <col min="14093" max="14093" width="2" bestFit="1" customWidth="1"/>
    <col min="14094" max="14094" width="16" customWidth="1"/>
    <col min="14095" max="14095" width="18.42578125" customWidth="1"/>
    <col min="14096" max="14096" width="11.42578125" customWidth="1"/>
    <col min="14097" max="14097" width="15.140625" bestFit="1" customWidth="1"/>
    <col min="14098" max="14098" width="4.5703125" bestFit="1" customWidth="1"/>
    <col min="14099" max="14100" width="14.140625" bestFit="1" customWidth="1"/>
    <col min="14338" max="14338" width="30.7109375" customWidth="1"/>
    <col min="14339" max="14339" width="13.7109375" customWidth="1"/>
    <col min="14340" max="14340" width="10.85546875" customWidth="1"/>
    <col min="14341" max="14341" width="12.140625" customWidth="1"/>
    <col min="14342" max="14342" width="15.7109375" customWidth="1"/>
    <col min="14343" max="14343" width="2" bestFit="1" customWidth="1"/>
    <col min="14344" max="14344" width="30.7109375" customWidth="1"/>
    <col min="14345" max="14345" width="13.7109375" customWidth="1"/>
    <col min="14346" max="14346" width="10.85546875" customWidth="1"/>
    <col min="14347" max="14347" width="12.140625" customWidth="1"/>
    <col min="14348" max="14348" width="15.7109375" customWidth="1"/>
    <col min="14349" max="14349" width="2" bestFit="1" customWidth="1"/>
    <col min="14350" max="14350" width="16" customWidth="1"/>
    <col min="14351" max="14351" width="18.42578125" customWidth="1"/>
    <col min="14352" max="14352" width="11.42578125" customWidth="1"/>
    <col min="14353" max="14353" width="15.140625" bestFit="1" customWidth="1"/>
    <col min="14354" max="14354" width="4.5703125" bestFit="1" customWidth="1"/>
    <col min="14355" max="14356" width="14.140625" bestFit="1" customWidth="1"/>
    <col min="14594" max="14594" width="30.7109375" customWidth="1"/>
    <col min="14595" max="14595" width="13.7109375" customWidth="1"/>
    <col min="14596" max="14596" width="10.85546875" customWidth="1"/>
    <col min="14597" max="14597" width="12.140625" customWidth="1"/>
    <col min="14598" max="14598" width="15.7109375" customWidth="1"/>
    <col min="14599" max="14599" width="2" bestFit="1" customWidth="1"/>
    <col min="14600" max="14600" width="30.7109375" customWidth="1"/>
    <col min="14601" max="14601" width="13.7109375" customWidth="1"/>
    <col min="14602" max="14602" width="10.85546875" customWidth="1"/>
    <col min="14603" max="14603" width="12.140625" customWidth="1"/>
    <col min="14604" max="14604" width="15.7109375" customWidth="1"/>
    <col min="14605" max="14605" width="2" bestFit="1" customWidth="1"/>
    <col min="14606" max="14606" width="16" customWidth="1"/>
    <col min="14607" max="14607" width="18.42578125" customWidth="1"/>
    <col min="14608" max="14608" width="11.42578125" customWidth="1"/>
    <col min="14609" max="14609" width="15.140625" bestFit="1" customWidth="1"/>
    <col min="14610" max="14610" width="4.5703125" bestFit="1" customWidth="1"/>
    <col min="14611" max="14612" width="14.140625" bestFit="1" customWidth="1"/>
    <col min="14850" max="14850" width="30.7109375" customWidth="1"/>
    <col min="14851" max="14851" width="13.7109375" customWidth="1"/>
    <col min="14852" max="14852" width="10.85546875" customWidth="1"/>
    <col min="14853" max="14853" width="12.140625" customWidth="1"/>
    <col min="14854" max="14854" width="15.7109375" customWidth="1"/>
    <col min="14855" max="14855" width="2" bestFit="1" customWidth="1"/>
    <col min="14856" max="14856" width="30.7109375" customWidth="1"/>
    <col min="14857" max="14857" width="13.7109375" customWidth="1"/>
    <col min="14858" max="14858" width="10.85546875" customWidth="1"/>
    <col min="14859" max="14859" width="12.140625" customWidth="1"/>
    <col min="14860" max="14860" width="15.7109375" customWidth="1"/>
    <col min="14861" max="14861" width="2" bestFit="1" customWidth="1"/>
    <col min="14862" max="14862" width="16" customWidth="1"/>
    <col min="14863" max="14863" width="18.42578125" customWidth="1"/>
    <col min="14864" max="14864" width="11.42578125" customWidth="1"/>
    <col min="14865" max="14865" width="15.140625" bestFit="1" customWidth="1"/>
    <col min="14866" max="14866" width="4.5703125" bestFit="1" customWidth="1"/>
    <col min="14867" max="14868" width="14.140625" bestFit="1" customWidth="1"/>
    <col min="15106" max="15106" width="30.7109375" customWidth="1"/>
    <col min="15107" max="15107" width="13.7109375" customWidth="1"/>
    <col min="15108" max="15108" width="10.85546875" customWidth="1"/>
    <col min="15109" max="15109" width="12.140625" customWidth="1"/>
    <col min="15110" max="15110" width="15.7109375" customWidth="1"/>
    <col min="15111" max="15111" width="2" bestFit="1" customWidth="1"/>
    <col min="15112" max="15112" width="30.7109375" customWidth="1"/>
    <col min="15113" max="15113" width="13.7109375" customWidth="1"/>
    <col min="15114" max="15114" width="10.85546875" customWidth="1"/>
    <col min="15115" max="15115" width="12.140625" customWidth="1"/>
    <col min="15116" max="15116" width="15.7109375" customWidth="1"/>
    <col min="15117" max="15117" width="2" bestFit="1" customWidth="1"/>
    <col min="15118" max="15118" width="16" customWidth="1"/>
    <col min="15119" max="15119" width="18.42578125" customWidth="1"/>
    <col min="15120" max="15120" width="11.42578125" customWidth="1"/>
    <col min="15121" max="15121" width="15.140625" bestFit="1" customWidth="1"/>
    <col min="15122" max="15122" width="4.5703125" bestFit="1" customWidth="1"/>
    <col min="15123" max="15124" width="14.140625" bestFit="1" customWidth="1"/>
    <col min="15362" max="15362" width="30.7109375" customWidth="1"/>
    <col min="15363" max="15363" width="13.7109375" customWidth="1"/>
    <col min="15364" max="15364" width="10.85546875" customWidth="1"/>
    <col min="15365" max="15365" width="12.140625" customWidth="1"/>
    <col min="15366" max="15366" width="15.7109375" customWidth="1"/>
    <col min="15367" max="15367" width="2" bestFit="1" customWidth="1"/>
    <col min="15368" max="15368" width="30.7109375" customWidth="1"/>
    <col min="15369" max="15369" width="13.7109375" customWidth="1"/>
    <col min="15370" max="15370" width="10.85546875" customWidth="1"/>
    <col min="15371" max="15371" width="12.140625" customWidth="1"/>
    <col min="15372" max="15372" width="15.7109375" customWidth="1"/>
    <col min="15373" max="15373" width="2" bestFit="1" customWidth="1"/>
    <col min="15374" max="15374" width="16" customWidth="1"/>
    <col min="15375" max="15375" width="18.42578125" customWidth="1"/>
    <col min="15376" max="15376" width="11.42578125" customWidth="1"/>
    <col min="15377" max="15377" width="15.140625" bestFit="1" customWidth="1"/>
    <col min="15378" max="15378" width="4.5703125" bestFit="1" customWidth="1"/>
    <col min="15379" max="15380" width="14.140625" bestFit="1" customWidth="1"/>
    <col min="15618" max="15618" width="30.7109375" customWidth="1"/>
    <col min="15619" max="15619" width="13.7109375" customWidth="1"/>
    <col min="15620" max="15620" width="10.85546875" customWidth="1"/>
    <col min="15621" max="15621" width="12.140625" customWidth="1"/>
    <col min="15622" max="15622" width="15.7109375" customWidth="1"/>
    <col min="15623" max="15623" width="2" bestFit="1" customWidth="1"/>
    <col min="15624" max="15624" width="30.7109375" customWidth="1"/>
    <col min="15625" max="15625" width="13.7109375" customWidth="1"/>
    <col min="15626" max="15626" width="10.85546875" customWidth="1"/>
    <col min="15627" max="15627" width="12.140625" customWidth="1"/>
    <col min="15628" max="15628" width="15.7109375" customWidth="1"/>
    <col min="15629" max="15629" width="2" bestFit="1" customWidth="1"/>
    <col min="15630" max="15630" width="16" customWidth="1"/>
    <col min="15631" max="15631" width="18.42578125" customWidth="1"/>
    <col min="15632" max="15632" width="11.42578125" customWidth="1"/>
    <col min="15633" max="15633" width="15.140625" bestFit="1" customWidth="1"/>
    <col min="15634" max="15634" width="4.5703125" bestFit="1" customWidth="1"/>
    <col min="15635" max="15636" width="14.140625" bestFit="1" customWidth="1"/>
    <col min="15874" max="15874" width="30.7109375" customWidth="1"/>
    <col min="15875" max="15875" width="13.7109375" customWidth="1"/>
    <col min="15876" max="15876" width="10.85546875" customWidth="1"/>
    <col min="15877" max="15877" width="12.140625" customWidth="1"/>
    <col min="15878" max="15878" width="15.7109375" customWidth="1"/>
    <col min="15879" max="15879" width="2" bestFit="1" customWidth="1"/>
    <col min="15880" max="15880" width="30.7109375" customWidth="1"/>
    <col min="15881" max="15881" width="13.7109375" customWidth="1"/>
    <col min="15882" max="15882" width="10.85546875" customWidth="1"/>
    <col min="15883" max="15883" width="12.140625" customWidth="1"/>
    <col min="15884" max="15884" width="15.7109375" customWidth="1"/>
    <col min="15885" max="15885" width="2" bestFit="1" customWidth="1"/>
    <col min="15886" max="15886" width="16" customWidth="1"/>
    <col min="15887" max="15887" width="18.42578125" customWidth="1"/>
    <col min="15888" max="15888" width="11.42578125" customWidth="1"/>
    <col min="15889" max="15889" width="15.140625" bestFit="1" customWidth="1"/>
    <col min="15890" max="15890" width="4.5703125" bestFit="1" customWidth="1"/>
    <col min="15891" max="15892" width="14.140625" bestFit="1" customWidth="1"/>
    <col min="16130" max="16130" width="30.7109375" customWidth="1"/>
    <col min="16131" max="16131" width="13.7109375" customWidth="1"/>
    <col min="16132" max="16132" width="10.85546875" customWidth="1"/>
    <col min="16133" max="16133" width="12.140625" customWidth="1"/>
    <col min="16134" max="16134" width="15.7109375" customWidth="1"/>
    <col min="16135" max="16135" width="2" bestFit="1" customWidth="1"/>
    <col min="16136" max="16136" width="30.7109375" customWidth="1"/>
    <col min="16137" max="16137" width="13.7109375" customWidth="1"/>
    <col min="16138" max="16138" width="10.85546875" customWidth="1"/>
    <col min="16139" max="16139" width="12.140625" customWidth="1"/>
    <col min="16140" max="16140" width="15.7109375" customWidth="1"/>
    <col min="16141" max="16141" width="2" bestFit="1" customWidth="1"/>
    <col min="16142" max="16142" width="16" customWidth="1"/>
    <col min="16143" max="16143" width="18.42578125" customWidth="1"/>
    <col min="16144" max="16144" width="11.42578125" customWidth="1"/>
    <col min="16145" max="16145" width="15.140625" bestFit="1" customWidth="1"/>
    <col min="16146" max="16146" width="4.5703125" bestFit="1" customWidth="1"/>
    <col min="16147" max="16148" width="14.140625" bestFit="1" customWidth="1"/>
  </cols>
  <sheetData>
    <row r="1" spans="1:16" ht="15.75" thickBot="1"/>
    <row r="2" spans="1:16" ht="15.75" thickTop="1">
      <c r="A2" s="952"/>
      <c r="B2" s="949"/>
      <c r="C2" s="949"/>
      <c r="D2" s="949"/>
      <c r="E2" s="949"/>
      <c r="F2" s="949"/>
      <c r="G2" s="949"/>
      <c r="H2" s="951"/>
      <c r="I2" s="949"/>
      <c r="J2" s="949"/>
      <c r="K2" s="949"/>
      <c r="L2" s="949"/>
      <c r="M2" s="949"/>
      <c r="N2" s="950"/>
      <c r="O2" s="949"/>
      <c r="P2" s="948"/>
    </row>
    <row r="3" spans="1:16">
      <c r="A3" s="891"/>
      <c r="B3" s="627"/>
      <c r="C3" s="627"/>
      <c r="D3" s="627"/>
      <c r="E3" s="627"/>
      <c r="F3" s="627"/>
      <c r="G3" s="627"/>
      <c r="H3" s="947"/>
      <c r="I3" s="627"/>
      <c r="J3" s="627"/>
      <c r="K3" s="627"/>
      <c r="L3" s="627"/>
      <c r="M3" s="627"/>
      <c r="N3" s="890"/>
      <c r="O3" s="627"/>
      <c r="P3" s="889"/>
    </row>
    <row r="4" spans="1:16">
      <c r="A4" s="891"/>
      <c r="B4" s="627"/>
      <c r="C4" s="627"/>
      <c r="D4" s="627"/>
      <c r="E4" s="627"/>
      <c r="F4" s="627"/>
      <c r="G4" s="627"/>
      <c r="H4" s="947"/>
      <c r="I4" s="627"/>
      <c r="J4" s="627"/>
      <c r="K4" s="627"/>
      <c r="L4" s="627"/>
      <c r="M4" s="627"/>
      <c r="N4" s="890"/>
      <c r="O4" s="627"/>
      <c r="P4" s="889"/>
    </row>
    <row r="5" spans="1:16">
      <c r="A5" s="891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890"/>
      <c r="O5" s="627"/>
      <c r="P5" s="889"/>
    </row>
    <row r="6" spans="1:16">
      <c r="A6" s="891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890"/>
      <c r="O6" s="627"/>
      <c r="P6" s="889"/>
    </row>
    <row r="7" spans="1:16">
      <c r="A7" s="891"/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890"/>
      <c r="O7" s="627"/>
      <c r="P7" s="889"/>
    </row>
    <row r="8" spans="1:16">
      <c r="A8" s="891"/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890"/>
      <c r="O8" s="627"/>
      <c r="P8" s="889"/>
    </row>
    <row r="9" spans="1:16">
      <c r="A9" s="891"/>
      <c r="B9" s="946"/>
      <c r="C9" s="945"/>
      <c r="D9" s="944"/>
      <c r="E9" s="944"/>
      <c r="F9" s="627"/>
      <c r="G9" s="627"/>
      <c r="H9" s="627"/>
      <c r="I9" s="627"/>
      <c r="J9" s="942"/>
      <c r="K9" s="942"/>
      <c r="L9" s="627"/>
      <c r="M9" s="627"/>
      <c r="N9" s="890"/>
      <c r="O9" s="627"/>
      <c r="P9" s="889"/>
    </row>
    <row r="10" spans="1:16">
      <c r="A10" s="891"/>
      <c r="B10" s="627"/>
      <c r="C10" s="627"/>
      <c r="D10" s="627"/>
      <c r="E10" s="627"/>
      <c r="F10" s="627"/>
      <c r="G10" s="627"/>
      <c r="H10" s="627"/>
      <c r="I10" s="627"/>
      <c r="J10" s="942"/>
      <c r="K10" s="942"/>
      <c r="L10" s="627"/>
      <c r="M10" s="627"/>
      <c r="N10" s="890"/>
      <c r="O10" s="627"/>
      <c r="P10" s="889"/>
    </row>
    <row r="11" spans="1:16">
      <c r="A11" s="891"/>
      <c r="B11" s="627"/>
      <c r="C11" s="627"/>
      <c r="D11" s="627"/>
      <c r="E11" s="627"/>
      <c r="F11" s="627"/>
      <c r="G11" s="627"/>
      <c r="H11" s="627"/>
      <c r="I11" s="627"/>
      <c r="J11" s="942"/>
      <c r="K11" s="942"/>
      <c r="L11" s="627"/>
      <c r="M11" s="627"/>
      <c r="N11" s="890"/>
      <c r="O11" s="627"/>
      <c r="P11" s="889"/>
    </row>
    <row r="12" spans="1:16">
      <c r="A12" s="891"/>
      <c r="B12" s="627"/>
      <c r="C12" s="627"/>
      <c r="D12" s="627"/>
      <c r="E12" s="627"/>
      <c r="F12" s="627"/>
      <c r="G12" s="627"/>
      <c r="H12" s="627"/>
      <c r="I12" s="627"/>
      <c r="J12" s="942"/>
      <c r="K12" s="942"/>
      <c r="L12" s="627"/>
      <c r="M12" s="627"/>
      <c r="N12" s="890"/>
      <c r="O12" s="627"/>
      <c r="P12" s="889"/>
    </row>
    <row r="13" spans="1:16">
      <c r="A13" s="891"/>
      <c r="B13" s="896" t="s">
        <v>1559</v>
      </c>
      <c r="C13" s="1549" t="s">
        <v>2899</v>
      </c>
      <c r="D13" s="1549"/>
      <c r="E13" s="1549"/>
      <c r="F13" s="1549"/>
      <c r="G13" s="1549"/>
      <c r="H13" s="627"/>
      <c r="I13" s="627"/>
      <c r="J13" s="942"/>
      <c r="K13" s="942"/>
      <c r="L13" s="627"/>
      <c r="M13" s="627"/>
      <c r="N13" s="890"/>
      <c r="O13" s="627"/>
      <c r="P13" s="889"/>
    </row>
    <row r="14" spans="1:16">
      <c r="A14" s="891"/>
      <c r="B14" s="627"/>
      <c r="C14" s="627"/>
      <c r="D14" s="627"/>
      <c r="E14" s="627"/>
      <c r="F14" s="627"/>
      <c r="G14" s="895"/>
      <c r="H14" s="627"/>
      <c r="I14" s="627"/>
      <c r="J14" s="942"/>
      <c r="K14" s="942"/>
      <c r="L14" s="627"/>
      <c r="M14" s="627"/>
      <c r="N14" s="890"/>
      <c r="O14" s="627"/>
      <c r="P14" s="889"/>
    </row>
    <row r="15" spans="1:16">
      <c r="A15" s="891"/>
      <c r="B15" s="898" t="s">
        <v>1558</v>
      </c>
      <c r="C15" s="2074" t="s">
        <v>2900</v>
      </c>
      <c r="D15" s="2074"/>
      <c r="E15" s="2074"/>
      <c r="F15" s="2074"/>
      <c r="G15" s="2074"/>
      <c r="H15" s="627"/>
      <c r="I15" s="627"/>
      <c r="J15" s="896" t="s">
        <v>1438</v>
      </c>
      <c r="K15" s="1548" t="s">
        <v>2901</v>
      </c>
      <c r="L15" s="1548"/>
      <c r="M15" s="1548"/>
      <c r="N15" s="1548"/>
      <c r="O15" s="627"/>
      <c r="P15" s="889"/>
    </row>
    <row r="16" spans="1:16">
      <c r="A16" s="891"/>
      <c r="B16" s="627"/>
      <c r="C16" s="627"/>
      <c r="D16" s="627"/>
      <c r="E16" s="627"/>
      <c r="F16" s="627"/>
      <c r="G16" s="895"/>
      <c r="H16" s="627"/>
      <c r="I16" s="627"/>
      <c r="J16" s="942"/>
      <c r="K16" s="942"/>
      <c r="L16" s="942"/>
      <c r="M16" s="627"/>
      <c r="N16" s="890"/>
      <c r="O16" s="627"/>
      <c r="P16" s="889"/>
    </row>
    <row r="17" spans="1:16" ht="15" customHeight="1">
      <c r="A17" s="891"/>
      <c r="B17" s="943" t="s">
        <v>1555</v>
      </c>
      <c r="C17" s="2074" t="s">
        <v>2902</v>
      </c>
      <c r="D17" s="2074"/>
      <c r="E17" s="2074"/>
      <c r="F17" s="2074"/>
      <c r="G17" s="2074"/>
      <c r="H17" s="627"/>
      <c r="I17" s="627"/>
      <c r="J17" s="942"/>
      <c r="K17" s="942"/>
      <c r="L17" s="627"/>
      <c r="M17" s="627"/>
      <c r="N17" s="890"/>
      <c r="O17" s="627"/>
      <c r="P17" s="889"/>
    </row>
    <row r="18" spans="1:16">
      <c r="A18" s="891"/>
      <c r="B18" s="627"/>
      <c r="C18" s="627"/>
      <c r="D18" s="627"/>
      <c r="E18" s="627"/>
      <c r="F18" s="627"/>
      <c r="G18" s="895"/>
      <c r="H18" s="627"/>
      <c r="I18" s="627"/>
      <c r="J18" s="942"/>
      <c r="K18" s="942"/>
      <c r="L18" s="627"/>
      <c r="M18" s="627"/>
      <c r="N18" s="890"/>
      <c r="O18" s="627"/>
      <c r="P18" s="889"/>
    </row>
    <row r="19" spans="1:16">
      <c r="A19" s="891"/>
      <c r="B19" s="627"/>
      <c r="C19" s="627"/>
      <c r="D19" s="627"/>
      <c r="E19" s="627"/>
      <c r="F19" s="627"/>
      <c r="G19" s="895"/>
      <c r="H19" s="627"/>
      <c r="I19" s="627"/>
      <c r="J19" s="942"/>
      <c r="K19" s="942"/>
      <c r="L19" s="627"/>
      <c r="M19" s="627"/>
      <c r="N19" s="890"/>
      <c r="O19" s="627"/>
      <c r="P19" s="889"/>
    </row>
    <row r="20" spans="1:16" ht="15.75" thickBot="1">
      <c r="A20" s="891"/>
      <c r="B20" s="627"/>
      <c r="C20" s="627"/>
      <c r="D20" s="627"/>
      <c r="E20" s="627"/>
      <c r="F20" s="627"/>
      <c r="G20" s="627"/>
      <c r="H20" s="627"/>
      <c r="I20" s="627"/>
      <c r="J20" s="627"/>
      <c r="K20" s="627"/>
      <c r="L20" s="627"/>
      <c r="M20" s="627"/>
      <c r="N20" s="890"/>
      <c r="O20" s="627"/>
      <c r="P20" s="889"/>
    </row>
    <row r="21" spans="1:16">
      <c r="A21" s="891"/>
      <c r="B21" s="2083" t="s">
        <v>1553</v>
      </c>
      <c r="C21" s="2084"/>
      <c r="D21" s="2084"/>
      <c r="E21" s="2084"/>
      <c r="F21" s="2084"/>
      <c r="G21" s="2084"/>
      <c r="H21" s="2084"/>
      <c r="I21" s="2084"/>
      <c r="J21" s="2084"/>
      <c r="K21" s="2084"/>
      <c r="L21" s="2084"/>
      <c r="M21" s="2084"/>
      <c r="N21" s="2084"/>
      <c r="O21" s="2085"/>
      <c r="P21" s="889"/>
    </row>
    <row r="22" spans="1:16" ht="15.75" thickBot="1">
      <c r="A22" s="891"/>
      <c r="B22" s="2086"/>
      <c r="C22" s="2087"/>
      <c r="D22" s="2087"/>
      <c r="E22" s="2087"/>
      <c r="F22" s="2087"/>
      <c r="G22" s="2087"/>
      <c r="H22" s="2087"/>
      <c r="I22" s="2087"/>
      <c r="J22" s="2087"/>
      <c r="K22" s="2087"/>
      <c r="L22" s="2087"/>
      <c r="M22" s="2087"/>
      <c r="N22" s="2087"/>
      <c r="O22" s="2088"/>
      <c r="P22" s="889"/>
    </row>
    <row r="23" spans="1:16" ht="15.75" thickBot="1">
      <c r="A23" s="891"/>
      <c r="B23" s="938"/>
      <c r="C23" s="938"/>
      <c r="D23" s="938"/>
      <c r="E23" s="938"/>
      <c r="F23" s="938"/>
      <c r="G23" s="938"/>
      <c r="H23" s="938"/>
      <c r="I23" s="938"/>
      <c r="J23" s="938"/>
      <c r="K23" s="938"/>
      <c r="L23" s="938"/>
      <c r="M23" s="938"/>
      <c r="N23" s="941"/>
      <c r="O23" s="938"/>
      <c r="P23" s="889"/>
    </row>
    <row r="24" spans="1:16" ht="15.75" thickBot="1">
      <c r="A24" s="891"/>
      <c r="B24" s="2089" t="s">
        <v>1552</v>
      </c>
      <c r="C24" s="2090"/>
      <c r="D24" s="2090"/>
      <c r="E24" s="2090"/>
      <c r="F24" s="2091"/>
      <c r="G24" s="940"/>
      <c r="H24" s="2089" t="s">
        <v>1551</v>
      </c>
      <c r="I24" s="2090"/>
      <c r="J24" s="2090"/>
      <c r="K24" s="2090"/>
      <c r="L24" s="2091"/>
      <c r="M24" s="940"/>
      <c r="N24" s="2092" t="s">
        <v>1550</v>
      </c>
      <c r="O24" s="2093"/>
      <c r="P24" s="889"/>
    </row>
    <row r="25" spans="1:16" ht="15.75" thickBot="1">
      <c r="A25" s="891"/>
      <c r="B25" s="2089" t="s">
        <v>1549</v>
      </c>
      <c r="C25" s="2090"/>
      <c r="D25" s="2090"/>
      <c r="E25" s="2091"/>
      <c r="F25" s="939" t="s">
        <v>1548</v>
      </c>
      <c r="G25" s="938"/>
      <c r="H25" s="2089" t="s">
        <v>1549</v>
      </c>
      <c r="I25" s="2090"/>
      <c r="J25" s="2090"/>
      <c r="K25" s="2091"/>
      <c r="L25" s="939" t="s">
        <v>1548</v>
      </c>
      <c r="M25" s="938"/>
      <c r="N25" s="2094"/>
      <c r="O25" s="2095"/>
      <c r="P25" s="889"/>
    </row>
    <row r="26" spans="1:16" ht="15.75">
      <c r="A26" s="891"/>
      <c r="B26" s="935" t="s">
        <v>2896</v>
      </c>
      <c r="C26" s="934"/>
      <c r="D26" s="933" t="s">
        <v>1547</v>
      </c>
      <c r="E26" s="933"/>
      <c r="F26" s="937">
        <v>448222.65</v>
      </c>
      <c r="G26" s="936"/>
      <c r="H26" s="935" t="s">
        <v>1651</v>
      </c>
      <c r="I26" s="934"/>
      <c r="J26" s="933" t="s">
        <v>1546</v>
      </c>
      <c r="K26" s="933"/>
      <c r="L26" s="932">
        <v>448222.65</v>
      </c>
      <c r="M26" s="925"/>
      <c r="N26" s="931"/>
      <c r="O26" s="930"/>
      <c r="P26" s="889"/>
    </row>
    <row r="27" spans="1:16" ht="15.75">
      <c r="A27" s="891"/>
      <c r="B27" s="929"/>
      <c r="C27" s="627"/>
      <c r="D27" s="627"/>
      <c r="E27" s="627"/>
      <c r="F27" s="928"/>
      <c r="G27" s="927"/>
      <c r="H27" s="929"/>
      <c r="I27" s="627"/>
      <c r="J27" s="627"/>
      <c r="K27" s="627"/>
      <c r="L27" s="926"/>
      <c r="M27" s="925"/>
      <c r="N27" s="909"/>
      <c r="O27" s="908"/>
      <c r="P27" s="889"/>
    </row>
    <row r="28" spans="1:16" ht="15.75">
      <c r="A28" s="891"/>
      <c r="B28" s="924" t="s">
        <v>1545</v>
      </c>
      <c r="C28" s="893"/>
      <c r="D28" s="627"/>
      <c r="E28" s="894"/>
      <c r="F28" s="928">
        <f>SUM(E30:E37)</f>
        <v>0</v>
      </c>
      <c r="G28" s="927"/>
      <c r="H28" s="924" t="s">
        <v>1544</v>
      </c>
      <c r="I28" s="627"/>
      <c r="J28" s="627"/>
      <c r="K28" s="627"/>
      <c r="L28" s="926">
        <v>0</v>
      </c>
      <c r="M28" s="925"/>
      <c r="N28" s="909"/>
      <c r="O28" s="908"/>
      <c r="P28" s="889"/>
    </row>
    <row r="29" spans="1:16">
      <c r="A29" s="921"/>
      <c r="B29" s="910"/>
      <c r="C29" s="627"/>
      <c r="D29" s="627"/>
      <c r="E29" s="627"/>
      <c r="F29" s="908"/>
      <c r="G29" s="627"/>
      <c r="H29" s="910"/>
      <c r="I29" s="627"/>
      <c r="J29" s="627"/>
      <c r="K29" s="627"/>
      <c r="L29" s="908"/>
      <c r="M29" s="627"/>
      <c r="N29" s="913"/>
      <c r="O29" s="908"/>
      <c r="P29" s="889"/>
    </row>
    <row r="30" spans="1:16" ht="15" customHeight="1">
      <c r="A30" s="921"/>
      <c r="B30" s="2078" t="s">
        <v>1543</v>
      </c>
      <c r="C30" s="2076"/>
      <c r="D30" s="2079" t="s">
        <v>1542</v>
      </c>
      <c r="E30" s="2080">
        <v>0</v>
      </c>
      <c r="F30" s="2081"/>
      <c r="G30" s="900"/>
      <c r="H30" s="2078" t="s">
        <v>1540</v>
      </c>
      <c r="I30" s="2076"/>
      <c r="J30" s="2079" t="s">
        <v>1541</v>
      </c>
      <c r="K30" s="2080">
        <v>0</v>
      </c>
      <c r="L30" s="2081"/>
      <c r="M30" s="900"/>
      <c r="N30" s="909"/>
      <c r="O30" s="908"/>
      <c r="P30" s="889"/>
    </row>
    <row r="31" spans="1:16">
      <c r="A31" s="891"/>
      <c r="B31" s="2077"/>
      <c r="C31" s="2076"/>
      <c r="D31" s="2079"/>
      <c r="E31" s="2080"/>
      <c r="F31" s="2081"/>
      <c r="G31" s="900"/>
      <c r="H31" s="2077"/>
      <c r="I31" s="2076"/>
      <c r="J31" s="2079"/>
      <c r="K31" s="2080"/>
      <c r="L31" s="2081"/>
      <c r="M31" s="900"/>
      <c r="N31" s="909"/>
      <c r="O31" s="908"/>
      <c r="P31" s="889"/>
    </row>
    <row r="32" spans="1:16">
      <c r="A32" s="891"/>
      <c r="B32" s="910"/>
      <c r="C32" s="627"/>
      <c r="D32" s="627"/>
      <c r="E32" s="627"/>
      <c r="F32" s="908"/>
      <c r="G32" s="627"/>
      <c r="H32" s="910"/>
      <c r="I32" s="627"/>
      <c r="J32" s="627"/>
      <c r="K32" s="627"/>
      <c r="L32" s="908"/>
      <c r="M32" s="627"/>
      <c r="N32" s="909"/>
      <c r="O32" s="908"/>
      <c r="P32" s="889"/>
    </row>
    <row r="33" spans="1:16" ht="15" customHeight="1">
      <c r="A33" s="891"/>
      <c r="B33" s="2078" t="s">
        <v>1540</v>
      </c>
      <c r="C33" s="2076"/>
      <c r="D33" s="2079" t="s">
        <v>1539</v>
      </c>
      <c r="E33" s="2080">
        <v>0</v>
      </c>
      <c r="F33" s="2081"/>
      <c r="G33" s="900"/>
      <c r="H33" s="2075" t="s">
        <v>1538</v>
      </c>
      <c r="I33" s="2076"/>
      <c r="J33" s="2079" t="s">
        <v>1537</v>
      </c>
      <c r="K33" s="2080">
        <v>0</v>
      </c>
      <c r="L33" s="2081"/>
      <c r="M33" s="900"/>
      <c r="N33" s="909"/>
      <c r="O33" s="908"/>
      <c r="P33" s="889"/>
    </row>
    <row r="34" spans="1:16">
      <c r="A34" s="891"/>
      <c r="B34" s="2077"/>
      <c r="C34" s="2076"/>
      <c r="D34" s="2079"/>
      <c r="E34" s="2080"/>
      <c r="F34" s="2081"/>
      <c r="G34" s="900"/>
      <c r="H34" s="2077"/>
      <c r="I34" s="2076"/>
      <c r="J34" s="2079"/>
      <c r="K34" s="2080"/>
      <c r="L34" s="2081"/>
      <c r="M34" s="900"/>
      <c r="N34" s="909"/>
      <c r="O34" s="908"/>
      <c r="P34" s="889"/>
    </row>
    <row r="35" spans="1:16">
      <c r="A35" s="891"/>
      <c r="B35" s="910"/>
      <c r="C35" s="627"/>
      <c r="D35" s="627"/>
      <c r="E35" s="627"/>
      <c r="F35" s="908"/>
      <c r="G35" s="627"/>
      <c r="H35" s="910"/>
      <c r="I35" s="627"/>
      <c r="J35" s="627"/>
      <c r="K35" s="627"/>
      <c r="L35" s="908"/>
      <c r="M35" s="627"/>
      <c r="N35" s="909"/>
      <c r="O35" s="908"/>
      <c r="P35" s="889"/>
    </row>
    <row r="36" spans="1:16" ht="15" customHeight="1">
      <c r="A36" s="891"/>
      <c r="B36" s="2078" t="s">
        <v>1536</v>
      </c>
      <c r="C36" s="2076"/>
      <c r="D36" s="2079" t="s">
        <v>1535</v>
      </c>
      <c r="E36" s="2080">
        <v>0</v>
      </c>
      <c r="F36" s="2081"/>
      <c r="G36" s="900"/>
      <c r="H36" s="2078" t="s">
        <v>1534</v>
      </c>
      <c r="I36" s="2076"/>
      <c r="J36" s="2079" t="s">
        <v>1533</v>
      </c>
      <c r="K36" s="2080">
        <v>0</v>
      </c>
      <c r="L36" s="2081"/>
      <c r="M36" s="627"/>
      <c r="N36" s="909"/>
      <c r="O36" s="908"/>
      <c r="P36" s="889"/>
    </row>
    <row r="37" spans="1:16">
      <c r="A37" s="891"/>
      <c r="B37" s="2077"/>
      <c r="C37" s="2076"/>
      <c r="D37" s="2079"/>
      <c r="E37" s="2080"/>
      <c r="F37" s="2081"/>
      <c r="G37" s="900"/>
      <c r="H37" s="2077"/>
      <c r="I37" s="2076"/>
      <c r="J37" s="2079"/>
      <c r="K37" s="2080"/>
      <c r="L37" s="2081"/>
      <c r="M37" s="627"/>
      <c r="N37" s="909"/>
      <c r="O37" s="908"/>
      <c r="P37" s="889"/>
    </row>
    <row r="38" spans="1:16">
      <c r="A38" s="891"/>
      <c r="B38" s="910"/>
      <c r="C38" s="627"/>
      <c r="D38" s="627"/>
      <c r="E38" s="627"/>
      <c r="F38" s="908"/>
      <c r="G38" s="627"/>
      <c r="H38" s="910"/>
      <c r="I38" s="627"/>
      <c r="J38" s="627"/>
      <c r="K38" s="627"/>
      <c r="L38" s="908"/>
      <c r="M38" s="627"/>
      <c r="N38" s="913"/>
      <c r="O38" s="908"/>
      <c r="P38" s="889"/>
    </row>
    <row r="39" spans="1:16" ht="15.75">
      <c r="A39" s="891"/>
      <c r="B39" s="924" t="s">
        <v>1532</v>
      </c>
      <c r="C39" s="893"/>
      <c r="D39" s="627"/>
      <c r="E39" s="627"/>
      <c r="F39" s="922">
        <v>0</v>
      </c>
      <c r="G39" s="627"/>
      <c r="H39" s="923" t="s">
        <v>1531</v>
      </c>
      <c r="I39" s="627"/>
      <c r="J39" s="627"/>
      <c r="K39" s="627"/>
      <c r="L39" s="922">
        <v>0</v>
      </c>
      <c r="M39" s="627"/>
      <c r="N39" s="2099"/>
      <c r="O39" s="2100"/>
      <c r="P39" s="889"/>
    </row>
    <row r="40" spans="1:16">
      <c r="A40" s="921"/>
      <c r="B40" s="910"/>
      <c r="C40" s="627"/>
      <c r="D40" s="627"/>
      <c r="E40" s="627"/>
      <c r="F40" s="908"/>
      <c r="G40" s="627"/>
      <c r="H40" s="910"/>
      <c r="I40" s="627"/>
      <c r="J40" s="627"/>
      <c r="K40" s="627"/>
      <c r="L40" s="908"/>
      <c r="M40" s="627"/>
      <c r="N40" s="909"/>
      <c r="O40" s="908"/>
      <c r="P40" s="889"/>
    </row>
    <row r="41" spans="1:16" ht="15" customHeight="1">
      <c r="A41" s="891"/>
      <c r="B41" s="2078" t="s">
        <v>1529</v>
      </c>
      <c r="C41" s="2076"/>
      <c r="D41" s="2079" t="s">
        <v>1530</v>
      </c>
      <c r="E41" s="2080">
        <v>0</v>
      </c>
      <c r="F41" s="2081"/>
      <c r="G41" s="900"/>
      <c r="H41" s="2078" t="s">
        <v>1529</v>
      </c>
      <c r="I41" s="2076"/>
      <c r="J41" s="2079" t="s">
        <v>1528</v>
      </c>
      <c r="K41" s="2080">
        <v>0</v>
      </c>
      <c r="L41" s="2081"/>
      <c r="M41" s="900"/>
      <c r="N41" s="909"/>
      <c r="O41" s="908"/>
      <c r="P41" s="889"/>
    </row>
    <row r="42" spans="1:16" ht="15" customHeight="1">
      <c r="A42" s="891"/>
      <c r="B42" s="2077"/>
      <c r="C42" s="2076"/>
      <c r="D42" s="2079"/>
      <c r="E42" s="2080"/>
      <c r="F42" s="2081"/>
      <c r="G42" s="900"/>
      <c r="H42" s="2077"/>
      <c r="I42" s="2076"/>
      <c r="J42" s="2079"/>
      <c r="K42" s="2080"/>
      <c r="L42" s="2081"/>
      <c r="M42" s="900"/>
      <c r="N42" s="909"/>
      <c r="O42" s="908"/>
      <c r="P42" s="889"/>
    </row>
    <row r="43" spans="1:16" ht="18.75" customHeight="1">
      <c r="A43" s="891"/>
      <c r="B43" s="910"/>
      <c r="C43" s="627"/>
      <c r="D43" s="627"/>
      <c r="E43" s="627"/>
      <c r="F43" s="908"/>
      <c r="G43" s="627"/>
      <c r="H43" s="910"/>
      <c r="I43" s="627"/>
      <c r="J43" s="627"/>
      <c r="K43" s="627"/>
      <c r="L43" s="908"/>
      <c r="M43" s="627"/>
      <c r="N43" s="909"/>
      <c r="O43" s="908"/>
      <c r="P43" s="889"/>
    </row>
    <row r="44" spans="1:16" ht="15" customHeight="1">
      <c r="A44" s="891"/>
      <c r="B44" s="2078" t="s">
        <v>1527</v>
      </c>
      <c r="C44" s="2076"/>
      <c r="D44" s="2079" t="s">
        <v>1526</v>
      </c>
      <c r="E44" s="2080">
        <v>0</v>
      </c>
      <c r="F44" s="2081"/>
      <c r="G44" s="900"/>
      <c r="H44" s="2078" t="s">
        <v>1525</v>
      </c>
      <c r="I44" s="2076"/>
      <c r="J44" s="2079" t="s">
        <v>1524</v>
      </c>
      <c r="K44" s="2080">
        <v>0</v>
      </c>
      <c r="L44" s="2081"/>
      <c r="M44" s="900"/>
      <c r="N44" s="913"/>
      <c r="O44" s="908"/>
      <c r="P44" s="889"/>
    </row>
    <row r="45" spans="1:16" ht="32.25" customHeight="1">
      <c r="A45" s="891"/>
      <c r="B45" s="2077"/>
      <c r="C45" s="2076"/>
      <c r="D45" s="2079"/>
      <c r="E45" s="2080"/>
      <c r="F45" s="2081"/>
      <c r="G45" s="900"/>
      <c r="H45" s="2077"/>
      <c r="I45" s="2076"/>
      <c r="J45" s="2079"/>
      <c r="K45" s="2080"/>
      <c r="L45" s="2081"/>
      <c r="M45" s="900"/>
      <c r="N45" s="909"/>
      <c r="O45" s="908"/>
      <c r="P45" s="889"/>
    </row>
    <row r="46" spans="1:16">
      <c r="A46" s="891"/>
      <c r="B46" s="910"/>
      <c r="C46" s="627"/>
      <c r="D46" s="627"/>
      <c r="E46" s="627"/>
      <c r="F46" s="908"/>
      <c r="G46" s="627"/>
      <c r="H46" s="910"/>
      <c r="I46" s="627"/>
      <c r="J46" s="627"/>
      <c r="K46" s="627"/>
      <c r="L46" s="908"/>
      <c r="M46" s="627"/>
      <c r="N46" s="909"/>
      <c r="O46" s="908"/>
      <c r="P46" s="889"/>
    </row>
    <row r="47" spans="1:16" ht="15" customHeight="1">
      <c r="A47" s="891"/>
      <c r="B47" s="2078" t="s">
        <v>1520</v>
      </c>
      <c r="C47" s="2101"/>
      <c r="D47" s="2079" t="s">
        <v>1523</v>
      </c>
      <c r="E47" s="2080">
        <v>0</v>
      </c>
      <c r="F47" s="2081"/>
      <c r="G47" s="900"/>
      <c r="H47" s="2102" t="s">
        <v>1522</v>
      </c>
      <c r="I47" s="2103"/>
      <c r="J47" s="2079" t="s">
        <v>1521</v>
      </c>
      <c r="K47" s="2080">
        <v>0</v>
      </c>
      <c r="L47" s="2081"/>
      <c r="M47" s="900"/>
      <c r="N47" s="909"/>
      <c r="O47" s="908"/>
      <c r="P47" s="889"/>
    </row>
    <row r="48" spans="1:16">
      <c r="A48" s="891"/>
      <c r="B48" s="2078"/>
      <c r="C48" s="2101"/>
      <c r="D48" s="2079"/>
      <c r="E48" s="2080"/>
      <c r="F48" s="2081"/>
      <c r="G48" s="900"/>
      <c r="H48" s="2104"/>
      <c r="I48" s="2103"/>
      <c r="J48" s="2079"/>
      <c r="K48" s="2080"/>
      <c r="L48" s="2081"/>
      <c r="M48" s="900"/>
      <c r="N48" s="909"/>
      <c r="O48" s="908"/>
      <c r="P48" s="889"/>
    </row>
    <row r="49" spans="1:16">
      <c r="A49" s="891"/>
      <c r="B49" s="2078"/>
      <c r="C49" s="2101"/>
      <c r="D49" s="915"/>
      <c r="E49" s="900"/>
      <c r="F49" s="914"/>
      <c r="G49" s="900"/>
      <c r="H49" s="918"/>
      <c r="I49" s="920"/>
      <c r="J49" s="915"/>
      <c r="K49" s="900"/>
      <c r="L49" s="914"/>
      <c r="M49" s="900"/>
      <c r="N49" s="909"/>
      <c r="O49" s="908"/>
      <c r="P49" s="889"/>
    </row>
    <row r="50" spans="1:16" ht="15" customHeight="1">
      <c r="A50" s="891"/>
      <c r="B50" s="910"/>
      <c r="C50" s="627"/>
      <c r="D50" s="627"/>
      <c r="E50" s="627"/>
      <c r="F50" s="908"/>
      <c r="G50" s="627"/>
      <c r="H50" s="2104" t="s">
        <v>1520</v>
      </c>
      <c r="I50" s="2103"/>
      <c r="J50" s="2079" t="s">
        <v>1519</v>
      </c>
      <c r="K50" s="627"/>
      <c r="L50" s="908"/>
      <c r="M50" s="627"/>
      <c r="N50" s="909"/>
      <c r="O50" s="908"/>
      <c r="P50" s="889"/>
    </row>
    <row r="51" spans="1:16" ht="15" customHeight="1">
      <c r="A51" s="891"/>
      <c r="B51" s="2078" t="s">
        <v>1518</v>
      </c>
      <c r="C51" s="2076"/>
      <c r="D51" s="2079" t="s">
        <v>1517</v>
      </c>
      <c r="E51" s="2080">
        <v>0</v>
      </c>
      <c r="F51" s="2081"/>
      <c r="G51" s="900"/>
      <c r="H51" s="2104"/>
      <c r="I51" s="2103"/>
      <c r="J51" s="2079"/>
      <c r="K51" s="919">
        <v>0</v>
      </c>
      <c r="L51" s="2081"/>
      <c r="M51" s="900"/>
      <c r="N51" s="909"/>
      <c r="O51" s="912"/>
      <c r="P51" s="889"/>
    </row>
    <row r="52" spans="1:16">
      <c r="A52" s="891"/>
      <c r="B52" s="2077"/>
      <c r="C52" s="2076"/>
      <c r="D52" s="2079"/>
      <c r="E52" s="2080"/>
      <c r="F52" s="2081"/>
      <c r="G52" s="900"/>
      <c r="H52" s="2104"/>
      <c r="I52" s="2103"/>
      <c r="J52" s="2079"/>
      <c r="K52" s="919"/>
      <c r="L52" s="2081"/>
      <c r="M52" s="900"/>
      <c r="N52" s="913"/>
      <c r="O52" s="912"/>
      <c r="P52" s="889"/>
    </row>
    <row r="53" spans="1:16">
      <c r="A53" s="891"/>
      <c r="B53" s="917"/>
      <c r="C53" s="916"/>
      <c r="D53" s="915"/>
      <c r="E53" s="900"/>
      <c r="F53" s="914"/>
      <c r="G53" s="900"/>
      <c r="H53" s="918"/>
      <c r="I53" s="915"/>
      <c r="J53" s="915"/>
      <c r="K53" s="900"/>
      <c r="L53" s="914"/>
      <c r="M53" s="900"/>
      <c r="N53" s="913"/>
      <c r="O53" s="912"/>
      <c r="P53" s="889"/>
    </row>
    <row r="54" spans="1:16">
      <c r="A54" s="891"/>
      <c r="B54" s="917"/>
      <c r="C54" s="916"/>
      <c r="D54" s="915"/>
      <c r="E54" s="900"/>
      <c r="F54" s="914"/>
      <c r="G54" s="900"/>
      <c r="H54" s="2078" t="s">
        <v>1516</v>
      </c>
      <c r="I54" s="2096"/>
      <c r="J54" s="2079" t="s">
        <v>1515</v>
      </c>
      <c r="K54" s="900"/>
      <c r="L54" s="914"/>
      <c r="M54" s="900"/>
      <c r="N54" s="913"/>
      <c r="O54" s="912"/>
      <c r="P54" s="889"/>
    </row>
    <row r="55" spans="1:16">
      <c r="A55" s="891"/>
      <c r="B55" s="917"/>
      <c r="C55" s="916"/>
      <c r="D55" s="915"/>
      <c r="E55" s="900"/>
      <c r="F55" s="914"/>
      <c r="G55" s="900"/>
      <c r="H55" s="2075"/>
      <c r="I55" s="2096"/>
      <c r="J55" s="2079"/>
      <c r="K55" s="900"/>
      <c r="L55" s="914"/>
      <c r="M55" s="900"/>
      <c r="N55" s="913"/>
      <c r="O55" s="912"/>
      <c r="P55" s="889"/>
    </row>
    <row r="56" spans="1:16">
      <c r="A56" s="891"/>
      <c r="B56" s="911"/>
      <c r="C56" s="627"/>
      <c r="D56" s="627"/>
      <c r="E56" s="627"/>
      <c r="F56" s="908"/>
      <c r="G56" s="627"/>
      <c r="H56" s="910"/>
      <c r="I56" s="627"/>
      <c r="J56" s="627"/>
      <c r="K56" s="627"/>
      <c r="L56" s="908"/>
      <c r="M56" s="900"/>
      <c r="N56" s="909"/>
      <c r="O56" s="908"/>
      <c r="P56" s="889"/>
    </row>
    <row r="57" spans="1:16" ht="16.5" thickBot="1">
      <c r="A57" s="891"/>
      <c r="B57" s="907" t="s">
        <v>2898</v>
      </c>
      <c r="C57" s="906"/>
      <c r="D57" s="905" t="s">
        <v>1514</v>
      </c>
      <c r="E57" s="905"/>
      <c r="F57" s="904">
        <f>+F26+F28-F39</f>
        <v>448222.65</v>
      </c>
      <c r="G57" s="894"/>
      <c r="H57" s="907" t="s">
        <v>2898</v>
      </c>
      <c r="I57" s="906"/>
      <c r="J57" s="905" t="s">
        <v>1513</v>
      </c>
      <c r="K57" s="905"/>
      <c r="L57" s="904">
        <f>+L26+L28-L39</f>
        <v>448222.65</v>
      </c>
      <c r="M57" s="900"/>
      <c r="N57" s="903"/>
      <c r="O57" s="902"/>
      <c r="P57" s="889"/>
    </row>
    <row r="58" spans="1:16">
      <c r="A58" s="891"/>
      <c r="B58" s="901"/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900"/>
      <c r="N58" s="890"/>
      <c r="O58" s="627"/>
      <c r="P58" s="889"/>
    </row>
    <row r="59" spans="1:16">
      <c r="A59" s="891"/>
      <c r="B59" s="1390" t="s">
        <v>2105</v>
      </c>
      <c r="C59" s="627"/>
      <c r="D59" s="627"/>
      <c r="E59" s="627"/>
      <c r="F59" s="899"/>
      <c r="G59" s="899"/>
      <c r="H59" s="2097"/>
      <c r="I59" s="2097"/>
      <c r="J59" s="2097"/>
      <c r="K59" s="898"/>
      <c r="L59" s="2097"/>
      <c r="M59" s="2097"/>
      <c r="N59" s="2097"/>
      <c r="O59" s="627"/>
      <c r="P59" s="889"/>
    </row>
    <row r="60" spans="1:16">
      <c r="A60" s="891"/>
      <c r="B60" s="895"/>
      <c r="C60" s="895"/>
      <c r="D60" s="895"/>
      <c r="E60" s="895"/>
      <c r="F60" s="895"/>
      <c r="G60" s="895"/>
      <c r="H60" s="895"/>
      <c r="I60" s="895"/>
      <c r="J60" s="895"/>
      <c r="K60" s="895"/>
      <c r="L60" s="895"/>
      <c r="M60" s="895"/>
      <c r="N60" s="896"/>
      <c r="O60" s="897"/>
      <c r="P60" s="889"/>
    </row>
    <row r="61" spans="1:16">
      <c r="A61" s="891"/>
      <c r="B61" s="2073"/>
      <c r="C61" s="2073"/>
      <c r="D61" s="2073"/>
      <c r="E61" s="2073"/>
      <c r="F61" s="2073"/>
      <c r="G61" s="896"/>
      <c r="H61" s="895"/>
      <c r="I61" s="895"/>
      <c r="J61" s="2073"/>
      <c r="K61" s="2073"/>
      <c r="L61" s="2073"/>
      <c r="M61" s="2073"/>
      <c r="N61" s="2073"/>
      <c r="O61" s="627"/>
      <c r="P61" s="889"/>
    </row>
    <row r="62" spans="1:16">
      <c r="A62" s="891"/>
      <c r="B62" s="627"/>
      <c r="C62" s="1314"/>
      <c r="D62" s="627"/>
      <c r="E62" s="627"/>
      <c r="F62" s="627"/>
      <c r="G62" s="627"/>
      <c r="H62" s="627"/>
      <c r="I62" s="627"/>
      <c r="J62" s="627"/>
      <c r="K62" s="627"/>
      <c r="L62" s="627"/>
      <c r="M62" s="627"/>
      <c r="N62" s="890"/>
      <c r="O62" s="894"/>
      <c r="P62" s="889"/>
    </row>
    <row r="63" spans="1:16">
      <c r="A63" s="891"/>
      <c r="B63" s="2074" t="s">
        <v>1512</v>
      </c>
      <c r="C63" s="2074"/>
      <c r="D63" s="2074"/>
      <c r="E63" s="627"/>
      <c r="F63" s="627"/>
      <c r="G63" s="627"/>
      <c r="H63" s="627"/>
      <c r="I63" s="627"/>
      <c r="J63" s="2074" t="s">
        <v>1512</v>
      </c>
      <c r="K63" s="2074"/>
      <c r="L63" s="2074"/>
      <c r="M63" s="2074"/>
      <c r="N63" s="2074"/>
      <c r="O63" s="627"/>
      <c r="P63" s="889"/>
    </row>
    <row r="64" spans="1:16">
      <c r="A64" s="891"/>
      <c r="B64" s="1953" t="s">
        <v>2869</v>
      </c>
      <c r="C64" s="1953"/>
      <c r="D64" s="1953"/>
      <c r="E64" s="628"/>
      <c r="F64" s="627"/>
      <c r="G64" s="627"/>
      <c r="H64" s="627"/>
      <c r="I64" s="627"/>
      <c r="J64" s="2082" t="s">
        <v>2876</v>
      </c>
      <c r="K64" s="2082"/>
      <c r="L64" s="2082"/>
      <c r="M64" s="2082"/>
      <c r="N64" s="2082"/>
      <c r="O64" s="627"/>
      <c r="P64" s="889"/>
    </row>
    <row r="65" spans="1:16">
      <c r="A65" s="891"/>
      <c r="B65" s="2098" t="s">
        <v>2877</v>
      </c>
      <c r="C65" s="2098"/>
      <c r="D65" s="2098"/>
      <c r="E65" s="1546"/>
      <c r="F65" s="1546"/>
      <c r="G65" s="892"/>
      <c r="H65" s="627"/>
      <c r="I65" s="627"/>
      <c r="J65" s="2073" t="s">
        <v>2875</v>
      </c>
      <c r="K65" s="2073"/>
      <c r="L65" s="2073"/>
      <c r="M65" s="2073"/>
      <c r="N65" s="2073"/>
      <c r="O65" s="627"/>
      <c r="P65" s="889"/>
    </row>
    <row r="66" spans="1:16">
      <c r="A66" s="891"/>
      <c r="B66" s="627"/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27"/>
      <c r="N66" s="890"/>
      <c r="O66" s="627"/>
      <c r="P66" s="889"/>
    </row>
    <row r="67" spans="1:16">
      <c r="D67" s="1297"/>
    </row>
    <row r="69" spans="1:16">
      <c r="A69" s="886" t="s">
        <v>1511</v>
      </c>
      <c r="B69" s="885"/>
      <c r="C69" s="885"/>
      <c r="D69" s="885"/>
      <c r="E69" s="885"/>
      <c r="F69" s="885"/>
      <c r="G69" s="885"/>
      <c r="I69" s="885" t="s">
        <v>1510</v>
      </c>
    </row>
    <row r="71" spans="1:16" ht="15.75">
      <c r="A71" s="883" t="s">
        <v>1509</v>
      </c>
      <c r="B71" s="881"/>
      <c r="C71" s="881"/>
      <c r="D71" s="881"/>
      <c r="E71" s="881"/>
      <c r="F71" s="881"/>
      <c r="G71" s="881"/>
      <c r="I71" s="880" t="s">
        <v>1508</v>
      </c>
    </row>
    <row r="72" spans="1:16" ht="15.75">
      <c r="A72" s="882" t="s">
        <v>1507</v>
      </c>
      <c r="B72" s="881"/>
      <c r="C72" s="881"/>
      <c r="D72" s="881"/>
      <c r="E72" s="881"/>
      <c r="F72" s="881"/>
      <c r="G72" s="881"/>
      <c r="I72" s="880" t="s">
        <v>1506</v>
      </c>
    </row>
    <row r="73" spans="1:16" ht="15.75">
      <c r="A73" s="884" t="s">
        <v>1505</v>
      </c>
      <c r="B73" s="881"/>
      <c r="C73" s="881"/>
      <c r="D73" s="881"/>
      <c r="E73" s="881"/>
      <c r="F73" s="881"/>
      <c r="G73" s="881"/>
      <c r="I73" s="881" t="s">
        <v>1505</v>
      </c>
    </row>
    <row r="74" spans="1:16" ht="15.75">
      <c r="A74" s="882" t="s">
        <v>1504</v>
      </c>
      <c r="B74" s="881"/>
      <c r="C74" s="881"/>
      <c r="D74" s="881"/>
      <c r="E74" s="881"/>
      <c r="F74" s="881"/>
      <c r="G74" s="881"/>
      <c r="I74" s="880" t="s">
        <v>1503</v>
      </c>
    </row>
    <row r="75" spans="1:16" ht="15.75">
      <c r="A75" s="884" t="s">
        <v>1502</v>
      </c>
      <c r="B75" s="881"/>
      <c r="C75" s="881"/>
      <c r="D75" s="881"/>
      <c r="E75" s="881"/>
      <c r="F75" s="881"/>
      <c r="G75" s="881"/>
      <c r="I75" s="881" t="s">
        <v>1502</v>
      </c>
    </row>
    <row r="76" spans="1:16" ht="15.75">
      <c r="A76" s="884" t="s">
        <v>1501</v>
      </c>
      <c r="B76" s="881"/>
      <c r="C76" s="881"/>
      <c r="D76" s="881"/>
      <c r="E76" s="881"/>
      <c r="F76" s="881"/>
      <c r="G76" s="881"/>
      <c r="I76" s="881" t="s">
        <v>1501</v>
      </c>
    </row>
    <row r="77" spans="1:16" ht="15.75">
      <c r="A77" s="882" t="s">
        <v>1500</v>
      </c>
      <c r="B77" s="881"/>
      <c r="C77" s="881"/>
      <c r="D77" s="881"/>
      <c r="E77" s="881"/>
      <c r="F77" s="881"/>
      <c r="G77" s="881"/>
      <c r="I77" s="880" t="s">
        <v>1499</v>
      </c>
    </row>
    <row r="78" spans="1:16" ht="15.75">
      <c r="A78" s="884" t="s">
        <v>1498</v>
      </c>
      <c r="B78" s="881"/>
      <c r="C78" s="881"/>
      <c r="D78" s="881"/>
      <c r="E78" s="881"/>
      <c r="F78" s="881"/>
      <c r="G78" s="881"/>
      <c r="I78" s="881" t="s">
        <v>1498</v>
      </c>
    </row>
    <row r="79" spans="1:16" ht="15.75">
      <c r="A79" s="883" t="s">
        <v>1497</v>
      </c>
      <c r="B79" s="881"/>
      <c r="C79" s="881"/>
      <c r="D79" s="881"/>
      <c r="E79" s="881"/>
      <c r="F79" s="881"/>
      <c r="G79" s="881"/>
      <c r="I79" s="880" t="s">
        <v>1496</v>
      </c>
    </row>
    <row r="80" spans="1:16" ht="15.75">
      <c r="A80" s="882" t="s">
        <v>1495</v>
      </c>
      <c r="B80" s="881"/>
      <c r="C80" s="881"/>
      <c r="D80" s="881"/>
      <c r="E80" s="881"/>
      <c r="F80" s="881"/>
      <c r="G80" s="881"/>
      <c r="I80" s="880" t="s">
        <v>1494</v>
      </c>
    </row>
    <row r="81" spans="1:16" ht="15.75">
      <c r="A81" s="882" t="s">
        <v>1493</v>
      </c>
      <c r="B81" s="881"/>
      <c r="C81" s="881"/>
      <c r="D81" s="881"/>
      <c r="E81" s="881"/>
      <c r="F81" s="881"/>
      <c r="G81" s="881"/>
      <c r="I81" s="880" t="s">
        <v>1492</v>
      </c>
    </row>
    <row r="83" spans="1:16" ht="15.75" thickBot="1"/>
    <row r="84" spans="1:16" ht="15.75" thickTop="1">
      <c r="A84" s="952"/>
      <c r="B84" s="949"/>
      <c r="C84" s="949"/>
      <c r="D84" s="949"/>
      <c r="E84" s="949"/>
      <c r="F84" s="949"/>
      <c r="G84" s="949"/>
      <c r="H84" s="951"/>
      <c r="I84" s="949"/>
      <c r="J84" s="949"/>
      <c r="K84" s="949"/>
      <c r="L84" s="949"/>
      <c r="M84" s="949"/>
      <c r="N84" s="950"/>
      <c r="O84" s="949"/>
      <c r="P84" s="948"/>
    </row>
    <row r="85" spans="1:16">
      <c r="A85" s="891"/>
      <c r="B85" s="627"/>
      <c r="C85" s="627"/>
      <c r="D85" s="627"/>
      <c r="E85" s="627"/>
      <c r="F85" s="627"/>
      <c r="G85" s="627"/>
      <c r="H85" s="947"/>
      <c r="I85" s="627"/>
      <c r="J85" s="627"/>
      <c r="K85" s="627"/>
      <c r="L85" s="627"/>
      <c r="M85" s="627"/>
      <c r="N85" s="1517"/>
      <c r="O85" s="627"/>
      <c r="P85" s="889"/>
    </row>
    <row r="86" spans="1:16">
      <c r="A86" s="891"/>
      <c r="B86" s="627"/>
      <c r="C86" s="627"/>
      <c r="D86" s="627"/>
      <c r="E86" s="627"/>
      <c r="F86" s="627"/>
      <c r="G86" s="627"/>
      <c r="H86" s="947"/>
      <c r="I86" s="627"/>
      <c r="J86" s="627"/>
      <c r="K86" s="627"/>
      <c r="L86" s="627"/>
      <c r="M86" s="627"/>
      <c r="N86" s="1517"/>
      <c r="O86" s="627"/>
      <c r="P86" s="889"/>
    </row>
    <row r="87" spans="1:16">
      <c r="A87" s="891"/>
      <c r="B87" s="627"/>
      <c r="C87" s="627"/>
      <c r="D87" s="627"/>
      <c r="E87" s="627"/>
      <c r="F87" s="627"/>
      <c r="G87" s="627"/>
      <c r="H87" s="627"/>
      <c r="I87" s="627"/>
      <c r="J87" s="627"/>
      <c r="K87" s="627"/>
      <c r="L87" s="627"/>
      <c r="M87" s="627"/>
      <c r="N87" s="1517"/>
      <c r="O87" s="627"/>
      <c r="P87" s="889"/>
    </row>
    <row r="88" spans="1:16">
      <c r="A88" s="891"/>
      <c r="B88" s="627"/>
      <c r="C88" s="627"/>
      <c r="D88" s="627"/>
      <c r="E88" s="627"/>
      <c r="F88" s="627"/>
      <c r="G88" s="627"/>
      <c r="H88" s="627"/>
      <c r="I88" s="627"/>
      <c r="J88" s="627"/>
      <c r="K88" s="627"/>
      <c r="L88" s="627"/>
      <c r="M88" s="627"/>
      <c r="N88" s="1517"/>
      <c r="O88" s="627"/>
      <c r="P88" s="889"/>
    </row>
    <row r="89" spans="1:16">
      <c r="A89" s="891"/>
      <c r="B89" s="627"/>
      <c r="C89" s="627"/>
      <c r="D89" s="627"/>
      <c r="E89" s="627"/>
      <c r="F89" s="627"/>
      <c r="G89" s="627"/>
      <c r="H89" s="627"/>
      <c r="I89" s="627"/>
      <c r="J89" s="627"/>
      <c r="K89" s="627"/>
      <c r="L89" s="627"/>
      <c r="M89" s="627"/>
      <c r="N89" s="1517"/>
      <c r="O89" s="627"/>
      <c r="P89" s="889"/>
    </row>
    <row r="90" spans="1:16">
      <c r="A90" s="891"/>
      <c r="B90" s="627"/>
      <c r="C90" s="627"/>
      <c r="D90" s="627"/>
      <c r="E90" s="627"/>
      <c r="F90" s="627"/>
      <c r="G90" s="627"/>
      <c r="H90" s="627"/>
      <c r="I90" s="627"/>
      <c r="J90" s="627"/>
      <c r="K90" s="627"/>
      <c r="L90" s="627"/>
      <c r="M90" s="627"/>
      <c r="N90" s="1517"/>
      <c r="O90" s="627"/>
      <c r="P90" s="889"/>
    </row>
    <row r="91" spans="1:16">
      <c r="A91" s="891"/>
      <c r="B91" s="946"/>
      <c r="C91" s="945"/>
      <c r="D91" s="944"/>
      <c r="E91" s="944"/>
      <c r="F91" s="627"/>
      <c r="G91" s="627"/>
      <c r="H91" s="627"/>
      <c r="I91" s="627"/>
      <c r="J91" s="942"/>
      <c r="K91" s="942"/>
      <c r="L91" s="627"/>
      <c r="M91" s="627"/>
      <c r="N91" s="1517"/>
      <c r="O91" s="627"/>
      <c r="P91" s="889"/>
    </row>
    <row r="92" spans="1:16">
      <c r="A92" s="891"/>
      <c r="B92" s="627"/>
      <c r="C92" s="627"/>
      <c r="D92" s="627"/>
      <c r="E92" s="627"/>
      <c r="F92" s="627"/>
      <c r="G92" s="627"/>
      <c r="H92" s="627"/>
      <c r="I92" s="627"/>
      <c r="J92" s="942"/>
      <c r="K92" s="942"/>
      <c r="L92" s="627"/>
      <c r="M92" s="627"/>
      <c r="N92" s="1517"/>
      <c r="O92" s="627"/>
      <c r="P92" s="889"/>
    </row>
    <row r="93" spans="1:16">
      <c r="A93" s="891"/>
      <c r="B93" s="627"/>
      <c r="C93" s="627"/>
      <c r="D93" s="627"/>
      <c r="E93" s="627"/>
      <c r="F93" s="627"/>
      <c r="G93" s="627"/>
      <c r="H93" s="627"/>
      <c r="I93" s="627"/>
      <c r="J93" s="942"/>
      <c r="K93" s="942"/>
      <c r="L93" s="627"/>
      <c r="M93" s="627"/>
      <c r="N93" s="1517"/>
      <c r="O93" s="627"/>
      <c r="P93" s="889"/>
    </row>
    <row r="94" spans="1:16">
      <c r="A94" s="891"/>
      <c r="B94" s="627"/>
      <c r="C94" s="627"/>
      <c r="D94" s="627"/>
      <c r="E94" s="627"/>
      <c r="F94" s="627"/>
      <c r="G94" s="627"/>
      <c r="H94" s="627"/>
      <c r="I94" s="627"/>
      <c r="J94" s="942"/>
      <c r="K94" s="942"/>
      <c r="L94" s="627"/>
      <c r="M94" s="627"/>
      <c r="N94" s="1517"/>
      <c r="O94" s="627"/>
      <c r="P94" s="889"/>
    </row>
    <row r="95" spans="1:16">
      <c r="A95" s="891"/>
      <c r="B95" s="1524" t="s">
        <v>1559</v>
      </c>
      <c r="C95" s="1549" t="s">
        <v>2899</v>
      </c>
      <c r="D95" s="1549"/>
      <c r="E95" s="1549"/>
      <c r="F95" s="1549"/>
      <c r="G95" s="1549"/>
      <c r="H95" s="627"/>
      <c r="I95" s="627"/>
      <c r="J95" s="942"/>
      <c r="K95" s="942"/>
      <c r="L95" s="627"/>
      <c r="M95" s="627"/>
      <c r="N95" s="1517"/>
      <c r="O95" s="627"/>
      <c r="P95" s="889"/>
    </row>
    <row r="96" spans="1:16">
      <c r="A96" s="891"/>
      <c r="B96" s="627"/>
      <c r="C96" s="627"/>
      <c r="D96" s="627"/>
      <c r="E96" s="627"/>
      <c r="F96" s="627"/>
      <c r="G96" s="895"/>
      <c r="H96" s="627"/>
      <c r="I96" s="627"/>
      <c r="J96" s="942"/>
      <c r="K96" s="942"/>
      <c r="L96" s="627"/>
      <c r="M96" s="627"/>
      <c r="N96" s="1517"/>
      <c r="O96" s="627"/>
      <c r="P96" s="889"/>
    </row>
    <row r="97" spans="1:16">
      <c r="A97" s="891"/>
      <c r="B97" s="1525" t="s">
        <v>1558</v>
      </c>
      <c r="C97" s="2074" t="s">
        <v>2903</v>
      </c>
      <c r="D97" s="2074"/>
      <c r="E97" s="2074"/>
      <c r="F97" s="2074"/>
      <c r="G97" s="2074"/>
      <c r="H97" s="627"/>
      <c r="I97" s="627"/>
      <c r="J97" s="1524" t="s">
        <v>1438</v>
      </c>
      <c r="K97" s="1548" t="s">
        <v>2901</v>
      </c>
      <c r="L97" s="1548"/>
      <c r="M97" s="1548"/>
      <c r="N97" s="1548"/>
      <c r="O97" s="627"/>
      <c r="P97" s="889"/>
    </row>
    <row r="98" spans="1:16">
      <c r="A98" s="891"/>
      <c r="B98" s="627"/>
      <c r="C98" s="627"/>
      <c r="D98" s="627"/>
      <c r="E98" s="627"/>
      <c r="F98" s="627"/>
      <c r="G98" s="895"/>
      <c r="H98" s="627"/>
      <c r="I98" s="627"/>
      <c r="J98" s="942"/>
      <c r="K98" s="942"/>
      <c r="L98" s="942"/>
      <c r="M98" s="627"/>
      <c r="N98" s="1517"/>
      <c r="O98" s="627"/>
      <c r="P98" s="889"/>
    </row>
    <row r="99" spans="1:16" ht="15" customHeight="1">
      <c r="A99" s="891"/>
      <c r="B99" s="943" t="s">
        <v>1555</v>
      </c>
      <c r="C99" s="2074" t="s">
        <v>2904</v>
      </c>
      <c r="D99" s="2074"/>
      <c r="E99" s="2074"/>
      <c r="F99" s="2074"/>
      <c r="G99" s="2074"/>
      <c r="H99" s="627"/>
      <c r="I99" s="627"/>
      <c r="J99" s="942"/>
      <c r="K99" s="942"/>
      <c r="L99" s="627"/>
      <c r="M99" s="627"/>
      <c r="N99" s="1517"/>
      <c r="O99" s="627"/>
      <c r="P99" s="889"/>
    </row>
    <row r="100" spans="1:16">
      <c r="A100" s="891"/>
      <c r="B100" s="627"/>
      <c r="C100" s="627"/>
      <c r="D100" s="627"/>
      <c r="E100" s="627"/>
      <c r="F100" s="627"/>
      <c r="G100" s="895"/>
      <c r="H100" s="627"/>
      <c r="I100" s="627"/>
      <c r="J100" s="942"/>
      <c r="K100" s="942"/>
      <c r="L100" s="627"/>
      <c r="M100" s="627"/>
      <c r="N100" s="1517"/>
      <c r="O100" s="627"/>
      <c r="P100" s="889"/>
    </row>
    <row r="101" spans="1:16">
      <c r="A101" s="891"/>
      <c r="B101" s="627"/>
      <c r="C101" s="627"/>
      <c r="D101" s="627"/>
      <c r="E101" s="627"/>
      <c r="F101" s="627"/>
      <c r="G101" s="895"/>
      <c r="H101" s="627"/>
      <c r="I101" s="627"/>
      <c r="J101" s="942"/>
      <c r="K101" s="942"/>
      <c r="L101" s="627"/>
      <c r="M101" s="627"/>
      <c r="N101" s="1517"/>
      <c r="O101" s="627"/>
      <c r="P101" s="889"/>
    </row>
    <row r="102" spans="1:16" ht="15.75" thickBot="1">
      <c r="A102" s="891"/>
      <c r="B102" s="627"/>
      <c r="C102" s="627"/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1517"/>
      <c r="O102" s="627"/>
      <c r="P102" s="889"/>
    </row>
    <row r="103" spans="1:16">
      <c r="A103" s="891"/>
      <c r="B103" s="2083" t="s">
        <v>1553</v>
      </c>
      <c r="C103" s="2084"/>
      <c r="D103" s="2084"/>
      <c r="E103" s="2084"/>
      <c r="F103" s="2084"/>
      <c r="G103" s="2084"/>
      <c r="H103" s="2084"/>
      <c r="I103" s="2084"/>
      <c r="J103" s="2084"/>
      <c r="K103" s="2084"/>
      <c r="L103" s="2084"/>
      <c r="M103" s="2084"/>
      <c r="N103" s="2084"/>
      <c r="O103" s="2085"/>
      <c r="P103" s="889"/>
    </row>
    <row r="104" spans="1:16" ht="15.75" thickBot="1">
      <c r="A104" s="891"/>
      <c r="B104" s="2086"/>
      <c r="C104" s="2087"/>
      <c r="D104" s="2087"/>
      <c r="E104" s="2087"/>
      <c r="F104" s="2087"/>
      <c r="G104" s="2087"/>
      <c r="H104" s="2087"/>
      <c r="I104" s="2087"/>
      <c r="J104" s="2087"/>
      <c r="K104" s="2087"/>
      <c r="L104" s="2087"/>
      <c r="M104" s="2087"/>
      <c r="N104" s="2087"/>
      <c r="O104" s="2088"/>
      <c r="P104" s="889"/>
    </row>
    <row r="105" spans="1:16" ht="15.75" thickBot="1">
      <c r="A105" s="891"/>
      <c r="B105" s="938"/>
      <c r="C105" s="938"/>
      <c r="D105" s="938"/>
      <c r="E105" s="938"/>
      <c r="F105" s="938"/>
      <c r="G105" s="938"/>
      <c r="H105" s="938"/>
      <c r="I105" s="938"/>
      <c r="J105" s="938"/>
      <c r="K105" s="938"/>
      <c r="L105" s="938"/>
      <c r="M105" s="938"/>
      <c r="N105" s="941"/>
      <c r="O105" s="938"/>
      <c r="P105" s="889"/>
    </row>
    <row r="106" spans="1:16" ht="15.75" thickBot="1">
      <c r="A106" s="891"/>
      <c r="B106" s="2089" t="s">
        <v>1552</v>
      </c>
      <c r="C106" s="2090"/>
      <c r="D106" s="2090"/>
      <c r="E106" s="2090"/>
      <c r="F106" s="2091"/>
      <c r="G106" s="940"/>
      <c r="H106" s="2089" t="s">
        <v>1551</v>
      </c>
      <c r="I106" s="2090"/>
      <c r="J106" s="2090"/>
      <c r="K106" s="2090"/>
      <c r="L106" s="2091"/>
      <c r="M106" s="940"/>
      <c r="N106" s="2092" t="s">
        <v>1550</v>
      </c>
      <c r="O106" s="2093"/>
      <c r="P106" s="889"/>
    </row>
    <row r="107" spans="1:16" ht="15.75" thickBot="1">
      <c r="A107" s="891"/>
      <c r="B107" s="2089" t="s">
        <v>1549</v>
      </c>
      <c r="C107" s="2090"/>
      <c r="D107" s="2090"/>
      <c r="E107" s="2091"/>
      <c r="F107" s="939" t="s">
        <v>1548</v>
      </c>
      <c r="G107" s="938"/>
      <c r="H107" s="2089" t="s">
        <v>1549</v>
      </c>
      <c r="I107" s="2090"/>
      <c r="J107" s="2090"/>
      <c r="K107" s="2091"/>
      <c r="L107" s="939" t="s">
        <v>1548</v>
      </c>
      <c r="M107" s="938"/>
      <c r="N107" s="2094"/>
      <c r="O107" s="2095"/>
      <c r="P107" s="889"/>
    </row>
    <row r="108" spans="1:16" ht="15.75">
      <c r="A108" s="891"/>
      <c r="B108" s="935" t="s">
        <v>2896</v>
      </c>
      <c r="C108" s="934"/>
      <c r="D108" s="933" t="s">
        <v>1547</v>
      </c>
      <c r="E108" s="933"/>
      <c r="F108" s="937">
        <v>21023.64</v>
      </c>
      <c r="G108" s="936"/>
      <c r="H108" s="935" t="s">
        <v>1651</v>
      </c>
      <c r="I108" s="934"/>
      <c r="J108" s="933" t="s">
        <v>1546</v>
      </c>
      <c r="K108" s="933"/>
      <c r="L108" s="932">
        <v>21023.64</v>
      </c>
      <c r="M108" s="925"/>
      <c r="N108" s="931"/>
      <c r="O108" s="930"/>
      <c r="P108" s="889"/>
    </row>
    <row r="109" spans="1:16" ht="15.75">
      <c r="A109" s="891"/>
      <c r="B109" s="929"/>
      <c r="C109" s="627"/>
      <c r="D109" s="627"/>
      <c r="E109" s="627"/>
      <c r="F109" s="928"/>
      <c r="G109" s="927"/>
      <c r="H109" s="929"/>
      <c r="I109" s="627"/>
      <c r="J109" s="627"/>
      <c r="K109" s="627"/>
      <c r="L109" s="926"/>
      <c r="M109" s="925"/>
      <c r="N109" s="909"/>
      <c r="O109" s="908"/>
      <c r="P109" s="889"/>
    </row>
    <row r="110" spans="1:16" ht="15.75">
      <c r="A110" s="891"/>
      <c r="B110" s="924" t="s">
        <v>1545</v>
      </c>
      <c r="C110" s="1523"/>
      <c r="D110" s="627"/>
      <c r="E110" s="894"/>
      <c r="F110" s="928">
        <f>SUM(E112:E119)</f>
        <v>0</v>
      </c>
      <c r="G110" s="927"/>
      <c r="H110" s="924" t="s">
        <v>1544</v>
      </c>
      <c r="I110" s="627"/>
      <c r="J110" s="627"/>
      <c r="K110" s="627"/>
      <c r="L110" s="926">
        <v>0</v>
      </c>
      <c r="M110" s="925"/>
      <c r="N110" s="909"/>
      <c r="O110" s="908"/>
      <c r="P110" s="889"/>
    </row>
    <row r="111" spans="1:16">
      <c r="A111" s="921"/>
      <c r="B111" s="910"/>
      <c r="C111" s="627"/>
      <c r="D111" s="627"/>
      <c r="E111" s="627"/>
      <c r="F111" s="908"/>
      <c r="G111" s="627"/>
      <c r="H111" s="910"/>
      <c r="I111" s="627"/>
      <c r="J111" s="627"/>
      <c r="K111" s="627"/>
      <c r="L111" s="908"/>
      <c r="M111" s="627"/>
      <c r="N111" s="913"/>
      <c r="O111" s="908"/>
      <c r="P111" s="889"/>
    </row>
    <row r="112" spans="1:16" ht="15" customHeight="1">
      <c r="A112" s="921"/>
      <c r="B112" s="2078" t="s">
        <v>1543</v>
      </c>
      <c r="C112" s="2076"/>
      <c r="D112" s="2079" t="s">
        <v>1542</v>
      </c>
      <c r="E112" s="2080">
        <v>0</v>
      </c>
      <c r="F112" s="2081"/>
      <c r="G112" s="1521"/>
      <c r="H112" s="2078" t="s">
        <v>1540</v>
      </c>
      <c r="I112" s="2076"/>
      <c r="J112" s="2079" t="s">
        <v>1541</v>
      </c>
      <c r="K112" s="2080">
        <v>0</v>
      </c>
      <c r="L112" s="2081"/>
      <c r="M112" s="1521"/>
      <c r="N112" s="909"/>
      <c r="O112" s="908"/>
      <c r="P112" s="889"/>
    </row>
    <row r="113" spans="1:16">
      <c r="A113" s="891"/>
      <c r="B113" s="2077"/>
      <c r="C113" s="2076"/>
      <c r="D113" s="2079"/>
      <c r="E113" s="2080"/>
      <c r="F113" s="2081"/>
      <c r="G113" s="1521"/>
      <c r="H113" s="2077"/>
      <c r="I113" s="2076"/>
      <c r="J113" s="2079"/>
      <c r="K113" s="2080"/>
      <c r="L113" s="2081"/>
      <c r="M113" s="1521"/>
      <c r="N113" s="909"/>
      <c r="O113" s="908"/>
      <c r="P113" s="889"/>
    </row>
    <row r="114" spans="1:16">
      <c r="A114" s="891"/>
      <c r="B114" s="910"/>
      <c r="C114" s="627"/>
      <c r="D114" s="627"/>
      <c r="E114" s="627"/>
      <c r="F114" s="908"/>
      <c r="G114" s="627"/>
      <c r="H114" s="910"/>
      <c r="I114" s="627"/>
      <c r="J114" s="627"/>
      <c r="K114" s="627"/>
      <c r="L114" s="908"/>
      <c r="M114" s="627"/>
      <c r="N114" s="909"/>
      <c r="O114" s="908"/>
      <c r="P114" s="889"/>
    </row>
    <row r="115" spans="1:16" ht="15" customHeight="1">
      <c r="A115" s="891"/>
      <c r="B115" s="2078" t="s">
        <v>1540</v>
      </c>
      <c r="C115" s="2076"/>
      <c r="D115" s="2079" t="s">
        <v>1539</v>
      </c>
      <c r="E115" s="2080">
        <v>0</v>
      </c>
      <c r="F115" s="2081"/>
      <c r="G115" s="1521"/>
      <c r="H115" s="2075" t="s">
        <v>1538</v>
      </c>
      <c r="I115" s="2076"/>
      <c r="J115" s="2079" t="s">
        <v>1537</v>
      </c>
      <c r="K115" s="2080">
        <v>0</v>
      </c>
      <c r="L115" s="2081"/>
      <c r="M115" s="1521"/>
      <c r="N115" s="909"/>
      <c r="O115" s="908"/>
      <c r="P115" s="889"/>
    </row>
    <row r="116" spans="1:16">
      <c r="A116" s="891"/>
      <c r="B116" s="2077"/>
      <c r="C116" s="2076"/>
      <c r="D116" s="2079"/>
      <c r="E116" s="2080"/>
      <c r="F116" s="2081"/>
      <c r="G116" s="1521"/>
      <c r="H116" s="2077"/>
      <c r="I116" s="2076"/>
      <c r="J116" s="2079"/>
      <c r="K116" s="2080"/>
      <c r="L116" s="2081"/>
      <c r="M116" s="1521"/>
      <c r="N116" s="909"/>
      <c r="O116" s="908"/>
      <c r="P116" s="889"/>
    </row>
    <row r="117" spans="1:16">
      <c r="A117" s="891"/>
      <c r="B117" s="910"/>
      <c r="C117" s="627"/>
      <c r="D117" s="627"/>
      <c r="E117" s="627"/>
      <c r="F117" s="908"/>
      <c r="G117" s="627"/>
      <c r="H117" s="910"/>
      <c r="I117" s="627"/>
      <c r="J117" s="627"/>
      <c r="K117" s="627"/>
      <c r="L117" s="908"/>
      <c r="M117" s="627"/>
      <c r="N117" s="909"/>
      <c r="O117" s="908"/>
      <c r="P117" s="889"/>
    </row>
    <row r="118" spans="1:16" ht="15" customHeight="1">
      <c r="A118" s="891"/>
      <c r="B118" s="2078" t="s">
        <v>1536</v>
      </c>
      <c r="C118" s="2076"/>
      <c r="D118" s="2079" t="s">
        <v>1535</v>
      </c>
      <c r="E118" s="2080">
        <v>0</v>
      </c>
      <c r="F118" s="2081"/>
      <c r="G118" s="1521"/>
      <c r="H118" s="2078" t="s">
        <v>1534</v>
      </c>
      <c r="I118" s="2076"/>
      <c r="J118" s="2079" t="s">
        <v>1533</v>
      </c>
      <c r="K118" s="2080">
        <v>0</v>
      </c>
      <c r="L118" s="2081"/>
      <c r="M118" s="627"/>
      <c r="N118" s="909"/>
      <c r="O118" s="908"/>
      <c r="P118" s="889"/>
    </row>
    <row r="119" spans="1:16">
      <c r="A119" s="891"/>
      <c r="B119" s="2077"/>
      <c r="C119" s="2076"/>
      <c r="D119" s="2079"/>
      <c r="E119" s="2080"/>
      <c r="F119" s="2081"/>
      <c r="G119" s="1521"/>
      <c r="H119" s="2077"/>
      <c r="I119" s="2076"/>
      <c r="J119" s="2079"/>
      <c r="K119" s="2080"/>
      <c r="L119" s="2081"/>
      <c r="M119" s="627"/>
      <c r="N119" s="909"/>
      <c r="O119" s="908"/>
      <c r="P119" s="889"/>
    </row>
    <row r="120" spans="1:16">
      <c r="A120" s="891"/>
      <c r="B120" s="910"/>
      <c r="C120" s="627"/>
      <c r="D120" s="627"/>
      <c r="E120" s="627"/>
      <c r="F120" s="908"/>
      <c r="G120" s="627"/>
      <c r="H120" s="910"/>
      <c r="I120" s="627"/>
      <c r="J120" s="627"/>
      <c r="K120" s="627"/>
      <c r="L120" s="908"/>
      <c r="M120" s="627"/>
      <c r="N120" s="913"/>
      <c r="O120" s="908"/>
      <c r="P120" s="889"/>
    </row>
    <row r="121" spans="1:16" ht="15.75">
      <c r="A121" s="891"/>
      <c r="B121" s="924" t="s">
        <v>1532</v>
      </c>
      <c r="C121" s="1523"/>
      <c r="D121" s="627"/>
      <c r="E121" s="627"/>
      <c r="F121" s="922">
        <v>0</v>
      </c>
      <c r="G121" s="627"/>
      <c r="H121" s="923" t="s">
        <v>1531</v>
      </c>
      <c r="I121" s="627"/>
      <c r="J121" s="627"/>
      <c r="K121" s="627"/>
      <c r="L121" s="922">
        <v>0</v>
      </c>
      <c r="M121" s="627"/>
      <c r="N121" s="2099"/>
      <c r="O121" s="2100"/>
      <c r="P121" s="889"/>
    </row>
    <row r="122" spans="1:16">
      <c r="A122" s="921"/>
      <c r="B122" s="910"/>
      <c r="C122" s="627"/>
      <c r="D122" s="627"/>
      <c r="E122" s="627"/>
      <c r="F122" s="908"/>
      <c r="G122" s="627"/>
      <c r="H122" s="910"/>
      <c r="I122" s="627"/>
      <c r="J122" s="627"/>
      <c r="K122" s="627"/>
      <c r="L122" s="908"/>
      <c r="M122" s="627"/>
      <c r="N122" s="909"/>
      <c r="O122" s="908"/>
      <c r="P122" s="889"/>
    </row>
    <row r="123" spans="1:16" ht="15" customHeight="1">
      <c r="A123" s="891"/>
      <c r="B123" s="2078" t="s">
        <v>1529</v>
      </c>
      <c r="C123" s="2076"/>
      <c r="D123" s="2079" t="s">
        <v>1530</v>
      </c>
      <c r="E123" s="2080">
        <v>0</v>
      </c>
      <c r="F123" s="2081"/>
      <c r="G123" s="1521"/>
      <c r="H123" s="2078" t="s">
        <v>1529</v>
      </c>
      <c r="I123" s="2076"/>
      <c r="J123" s="2079" t="s">
        <v>1528</v>
      </c>
      <c r="K123" s="2080">
        <v>0</v>
      </c>
      <c r="L123" s="2081"/>
      <c r="M123" s="1521"/>
      <c r="N123" s="909"/>
      <c r="O123" s="908"/>
      <c r="P123" s="889"/>
    </row>
    <row r="124" spans="1:16" ht="15" customHeight="1">
      <c r="A124" s="891"/>
      <c r="B124" s="2077"/>
      <c r="C124" s="2076"/>
      <c r="D124" s="2079"/>
      <c r="E124" s="2080"/>
      <c r="F124" s="2081"/>
      <c r="G124" s="1521"/>
      <c r="H124" s="2077"/>
      <c r="I124" s="2076"/>
      <c r="J124" s="2079"/>
      <c r="K124" s="2080"/>
      <c r="L124" s="2081"/>
      <c r="M124" s="1521"/>
      <c r="N124" s="909"/>
      <c r="O124" s="908"/>
      <c r="P124" s="889"/>
    </row>
    <row r="125" spans="1:16" ht="18.75" customHeight="1">
      <c r="A125" s="891"/>
      <c r="B125" s="910"/>
      <c r="C125" s="627"/>
      <c r="D125" s="627"/>
      <c r="E125" s="627"/>
      <c r="F125" s="908"/>
      <c r="G125" s="627"/>
      <c r="H125" s="910"/>
      <c r="I125" s="627"/>
      <c r="J125" s="627"/>
      <c r="K125" s="627"/>
      <c r="L125" s="908"/>
      <c r="M125" s="627"/>
      <c r="N125" s="909"/>
      <c r="O125" s="908"/>
      <c r="P125" s="889"/>
    </row>
    <row r="126" spans="1:16" ht="15" customHeight="1">
      <c r="A126" s="891"/>
      <c r="B126" s="2078" t="s">
        <v>1527</v>
      </c>
      <c r="C126" s="2076"/>
      <c r="D126" s="2079" t="s">
        <v>1526</v>
      </c>
      <c r="E126" s="2080">
        <v>0</v>
      </c>
      <c r="F126" s="2081"/>
      <c r="G126" s="1521"/>
      <c r="H126" s="2078" t="s">
        <v>1525</v>
      </c>
      <c r="I126" s="2076"/>
      <c r="J126" s="2079" t="s">
        <v>1524</v>
      </c>
      <c r="K126" s="2080">
        <v>0</v>
      </c>
      <c r="L126" s="2081"/>
      <c r="M126" s="1521"/>
      <c r="N126" s="913"/>
      <c r="O126" s="908"/>
      <c r="P126" s="889"/>
    </row>
    <row r="127" spans="1:16" ht="32.25" customHeight="1">
      <c r="A127" s="891"/>
      <c r="B127" s="2077"/>
      <c r="C127" s="2076"/>
      <c r="D127" s="2079"/>
      <c r="E127" s="2080"/>
      <c r="F127" s="2081"/>
      <c r="G127" s="1521"/>
      <c r="H127" s="2077"/>
      <c r="I127" s="2076"/>
      <c r="J127" s="2079"/>
      <c r="K127" s="2080"/>
      <c r="L127" s="2081"/>
      <c r="M127" s="1521"/>
      <c r="N127" s="909"/>
      <c r="O127" s="908"/>
      <c r="P127" s="889"/>
    </row>
    <row r="128" spans="1:16">
      <c r="A128" s="891"/>
      <c r="B128" s="910"/>
      <c r="C128" s="627"/>
      <c r="D128" s="627"/>
      <c r="E128" s="627"/>
      <c r="F128" s="908"/>
      <c r="G128" s="627"/>
      <c r="H128" s="910"/>
      <c r="I128" s="627"/>
      <c r="J128" s="627"/>
      <c r="K128" s="627"/>
      <c r="L128" s="908"/>
      <c r="M128" s="627"/>
      <c r="N128" s="909"/>
      <c r="O128" s="908"/>
      <c r="P128" s="889"/>
    </row>
    <row r="129" spans="1:16" ht="15" customHeight="1">
      <c r="A129" s="891"/>
      <c r="B129" s="2078" t="s">
        <v>1520</v>
      </c>
      <c r="C129" s="2101"/>
      <c r="D129" s="2079" t="s">
        <v>1523</v>
      </c>
      <c r="E129" s="2080">
        <v>0</v>
      </c>
      <c r="F129" s="2081"/>
      <c r="G129" s="1521"/>
      <c r="H129" s="2102" t="s">
        <v>1522</v>
      </c>
      <c r="I129" s="2103"/>
      <c r="J129" s="2079" t="s">
        <v>1521</v>
      </c>
      <c r="K129" s="2080">
        <v>0</v>
      </c>
      <c r="L129" s="2081"/>
      <c r="M129" s="1521"/>
      <c r="N129" s="909"/>
      <c r="O129" s="908"/>
      <c r="P129" s="889"/>
    </row>
    <row r="130" spans="1:16">
      <c r="A130" s="891"/>
      <c r="B130" s="2078"/>
      <c r="C130" s="2101"/>
      <c r="D130" s="2079"/>
      <c r="E130" s="2080"/>
      <c r="F130" s="2081"/>
      <c r="G130" s="1521"/>
      <c r="H130" s="2104"/>
      <c r="I130" s="2103"/>
      <c r="J130" s="2079"/>
      <c r="K130" s="2080"/>
      <c r="L130" s="2081"/>
      <c r="M130" s="1521"/>
      <c r="N130" s="909"/>
      <c r="O130" s="908"/>
      <c r="P130" s="889"/>
    </row>
    <row r="131" spans="1:16">
      <c r="A131" s="891"/>
      <c r="B131" s="2078"/>
      <c r="C131" s="2101"/>
      <c r="D131" s="1520"/>
      <c r="E131" s="1521"/>
      <c r="F131" s="1522"/>
      <c r="G131" s="1521"/>
      <c r="H131" s="1526"/>
      <c r="I131" s="1527"/>
      <c r="J131" s="1520"/>
      <c r="K131" s="1521"/>
      <c r="L131" s="1522"/>
      <c r="M131" s="1521"/>
      <c r="N131" s="909"/>
      <c r="O131" s="908"/>
      <c r="P131" s="889"/>
    </row>
    <row r="132" spans="1:16" ht="15" customHeight="1">
      <c r="A132" s="891"/>
      <c r="B132" s="910"/>
      <c r="C132" s="627"/>
      <c r="D132" s="627"/>
      <c r="E132" s="627"/>
      <c r="F132" s="908"/>
      <c r="G132" s="627"/>
      <c r="H132" s="2104" t="s">
        <v>1520</v>
      </c>
      <c r="I132" s="2103"/>
      <c r="J132" s="2079" t="s">
        <v>1519</v>
      </c>
      <c r="K132" s="627"/>
      <c r="L132" s="908"/>
      <c r="M132" s="627"/>
      <c r="N132" s="909"/>
      <c r="O132" s="908"/>
      <c r="P132" s="889"/>
    </row>
    <row r="133" spans="1:16" ht="15" customHeight="1">
      <c r="A133" s="891"/>
      <c r="B133" s="2078" t="s">
        <v>1518</v>
      </c>
      <c r="C133" s="2076"/>
      <c r="D133" s="2079" t="s">
        <v>1517</v>
      </c>
      <c r="E133" s="2080">
        <v>0</v>
      </c>
      <c r="F133" s="2081"/>
      <c r="G133" s="1521"/>
      <c r="H133" s="2104"/>
      <c r="I133" s="2103"/>
      <c r="J133" s="2079"/>
      <c r="K133" s="919">
        <v>0</v>
      </c>
      <c r="L133" s="2081"/>
      <c r="M133" s="1521"/>
      <c r="N133" s="909"/>
      <c r="O133" s="912"/>
      <c r="P133" s="889"/>
    </row>
    <row r="134" spans="1:16">
      <c r="A134" s="891"/>
      <c r="B134" s="2077"/>
      <c r="C134" s="2076"/>
      <c r="D134" s="2079"/>
      <c r="E134" s="2080"/>
      <c r="F134" s="2081"/>
      <c r="G134" s="1521"/>
      <c r="H134" s="2104"/>
      <c r="I134" s="2103"/>
      <c r="J134" s="2079"/>
      <c r="K134" s="919"/>
      <c r="L134" s="2081"/>
      <c r="M134" s="1521"/>
      <c r="N134" s="913"/>
      <c r="O134" s="912"/>
      <c r="P134" s="889"/>
    </row>
    <row r="135" spans="1:16">
      <c r="A135" s="891"/>
      <c r="B135" s="1519"/>
      <c r="C135" s="1518"/>
      <c r="D135" s="1520"/>
      <c r="E135" s="1521"/>
      <c r="F135" s="1522"/>
      <c r="G135" s="1521"/>
      <c r="H135" s="1526"/>
      <c r="I135" s="1520"/>
      <c r="J135" s="1520"/>
      <c r="K135" s="1521"/>
      <c r="L135" s="1522"/>
      <c r="M135" s="1521"/>
      <c r="N135" s="913"/>
      <c r="O135" s="912"/>
      <c r="P135" s="889"/>
    </row>
    <row r="136" spans="1:16">
      <c r="A136" s="891"/>
      <c r="B136" s="1519"/>
      <c r="C136" s="1518"/>
      <c r="D136" s="1520"/>
      <c r="E136" s="1521"/>
      <c r="F136" s="1522"/>
      <c r="G136" s="1521"/>
      <c r="H136" s="2078" t="s">
        <v>1516</v>
      </c>
      <c r="I136" s="2096"/>
      <c r="J136" s="2079" t="s">
        <v>1515</v>
      </c>
      <c r="K136" s="1521"/>
      <c r="L136" s="1522"/>
      <c r="M136" s="1521"/>
      <c r="N136" s="913"/>
      <c r="O136" s="912"/>
      <c r="P136" s="889"/>
    </row>
    <row r="137" spans="1:16">
      <c r="A137" s="891"/>
      <c r="B137" s="1519"/>
      <c r="C137" s="1518"/>
      <c r="D137" s="1520"/>
      <c r="E137" s="1521"/>
      <c r="F137" s="1522"/>
      <c r="G137" s="1521"/>
      <c r="H137" s="2075"/>
      <c r="I137" s="2096"/>
      <c r="J137" s="2079"/>
      <c r="K137" s="1521"/>
      <c r="L137" s="1522"/>
      <c r="M137" s="1521"/>
      <c r="N137" s="913"/>
      <c r="O137" s="912"/>
      <c r="P137" s="889"/>
    </row>
    <row r="138" spans="1:16">
      <c r="A138" s="891"/>
      <c r="B138" s="911"/>
      <c r="C138" s="627"/>
      <c r="D138" s="627"/>
      <c r="E138" s="627"/>
      <c r="F138" s="908"/>
      <c r="G138" s="627"/>
      <c r="H138" s="910"/>
      <c r="I138" s="627"/>
      <c r="J138" s="627"/>
      <c r="K138" s="627"/>
      <c r="L138" s="908"/>
      <c r="M138" s="1521"/>
      <c r="N138" s="909"/>
      <c r="O138" s="908"/>
      <c r="P138" s="889"/>
    </row>
    <row r="139" spans="1:16" ht="16.5" thickBot="1">
      <c r="A139" s="891"/>
      <c r="B139" s="907" t="s">
        <v>2898</v>
      </c>
      <c r="C139" s="906"/>
      <c r="D139" s="905" t="s">
        <v>1514</v>
      </c>
      <c r="E139" s="905"/>
      <c r="F139" s="904">
        <f>+F108+F110-F121</f>
        <v>21023.64</v>
      </c>
      <c r="G139" s="894"/>
      <c r="H139" s="907" t="s">
        <v>2898</v>
      </c>
      <c r="I139" s="906"/>
      <c r="J139" s="905" t="s">
        <v>1513</v>
      </c>
      <c r="K139" s="905"/>
      <c r="L139" s="904">
        <f>+L108+L110-L121</f>
        <v>21023.64</v>
      </c>
      <c r="M139" s="1521"/>
      <c r="N139" s="903"/>
      <c r="O139" s="902"/>
      <c r="P139" s="889"/>
    </row>
    <row r="140" spans="1:16">
      <c r="A140" s="891"/>
      <c r="B140" s="901"/>
      <c r="C140" s="627"/>
      <c r="D140" s="627"/>
      <c r="E140" s="627"/>
      <c r="F140" s="627"/>
      <c r="G140" s="627"/>
      <c r="H140" s="627"/>
      <c r="I140" s="627"/>
      <c r="J140" s="627"/>
      <c r="K140" s="627"/>
      <c r="L140" s="627"/>
      <c r="M140" s="1521"/>
      <c r="N140" s="1517"/>
      <c r="O140" s="627"/>
      <c r="P140" s="889"/>
    </row>
    <row r="141" spans="1:16">
      <c r="A141" s="891"/>
      <c r="B141" s="1390" t="s">
        <v>2105</v>
      </c>
      <c r="C141" s="627"/>
      <c r="D141" s="627"/>
      <c r="E141" s="627"/>
      <c r="F141" s="899"/>
      <c r="G141" s="899"/>
      <c r="H141" s="2097"/>
      <c r="I141" s="2097"/>
      <c r="J141" s="2097"/>
      <c r="K141" s="1525"/>
      <c r="L141" s="2097"/>
      <c r="M141" s="2097"/>
      <c r="N141" s="2097"/>
      <c r="O141" s="627"/>
      <c r="P141" s="889"/>
    </row>
    <row r="142" spans="1:16">
      <c r="A142" s="891"/>
      <c r="B142" s="895"/>
      <c r="C142" s="895"/>
      <c r="D142" s="895"/>
      <c r="E142" s="895"/>
      <c r="F142" s="895"/>
      <c r="G142" s="895"/>
      <c r="H142" s="895"/>
      <c r="I142" s="895"/>
      <c r="J142" s="895"/>
      <c r="K142" s="895"/>
      <c r="L142" s="895"/>
      <c r="M142" s="895"/>
      <c r="N142" s="1524"/>
      <c r="O142" s="897"/>
      <c r="P142" s="889"/>
    </row>
    <row r="143" spans="1:16">
      <c r="A143" s="891"/>
      <c r="B143" s="2073"/>
      <c r="C143" s="2073"/>
      <c r="D143" s="2073"/>
      <c r="E143" s="2073"/>
      <c r="F143" s="2073"/>
      <c r="G143" s="1524"/>
      <c r="H143" s="895"/>
      <c r="I143" s="895"/>
      <c r="J143" s="2073"/>
      <c r="K143" s="2073"/>
      <c r="L143" s="2073"/>
      <c r="M143" s="2073"/>
      <c r="N143" s="2073"/>
      <c r="O143" s="627"/>
      <c r="P143" s="889"/>
    </row>
    <row r="144" spans="1:16">
      <c r="A144" s="891"/>
      <c r="B144" s="627"/>
      <c r="C144" s="1314"/>
      <c r="D144" s="627"/>
      <c r="E144" s="627"/>
      <c r="F144" s="627"/>
      <c r="G144" s="627"/>
      <c r="H144" s="627"/>
      <c r="I144" s="627"/>
      <c r="J144" s="627"/>
      <c r="K144" s="627"/>
      <c r="L144" s="627"/>
      <c r="M144" s="627"/>
      <c r="N144" s="1517"/>
      <c r="O144" s="894"/>
      <c r="P144" s="889"/>
    </row>
    <row r="145" spans="1:16">
      <c r="A145" s="891"/>
      <c r="B145" s="2074" t="s">
        <v>1512</v>
      </c>
      <c r="C145" s="2074"/>
      <c r="D145" s="2074"/>
      <c r="E145" s="627"/>
      <c r="F145" s="627"/>
      <c r="G145" s="627"/>
      <c r="H145" s="627"/>
      <c r="I145" s="627"/>
      <c r="J145" s="2074" t="s">
        <v>1512</v>
      </c>
      <c r="K145" s="2074"/>
      <c r="L145" s="2074"/>
      <c r="M145" s="2074"/>
      <c r="N145" s="2074"/>
      <c r="O145" s="627"/>
      <c r="P145" s="889"/>
    </row>
    <row r="146" spans="1:16">
      <c r="A146" s="891"/>
      <c r="B146" s="1953" t="s">
        <v>2869</v>
      </c>
      <c r="C146" s="1953"/>
      <c r="D146" s="1953"/>
      <c r="E146" s="628"/>
      <c r="F146" s="627"/>
      <c r="G146" s="627"/>
      <c r="H146" s="627"/>
      <c r="I146" s="627"/>
      <c r="J146" s="2082" t="s">
        <v>2876</v>
      </c>
      <c r="K146" s="2082"/>
      <c r="L146" s="2082"/>
      <c r="M146" s="2082"/>
      <c r="N146" s="2082"/>
      <c r="O146" s="627"/>
      <c r="P146" s="889"/>
    </row>
    <row r="147" spans="1:16">
      <c r="A147" s="891"/>
      <c r="B147" s="2098" t="s">
        <v>2877</v>
      </c>
      <c r="C147" s="2098"/>
      <c r="D147" s="2098"/>
      <c r="E147" s="1546"/>
      <c r="F147" s="1546"/>
      <c r="G147" s="892"/>
      <c r="H147" s="627"/>
      <c r="I147" s="627"/>
      <c r="J147" s="2073" t="s">
        <v>2875</v>
      </c>
      <c r="K147" s="2073"/>
      <c r="L147" s="2073"/>
      <c r="M147" s="2073"/>
      <c r="N147" s="2073"/>
      <c r="O147" s="627"/>
      <c r="P147" s="889"/>
    </row>
    <row r="148" spans="1:16">
      <c r="A148" s="891"/>
      <c r="B148" s="627"/>
      <c r="C148" s="627"/>
      <c r="D148" s="627"/>
      <c r="E148" s="627"/>
      <c r="F148" s="627"/>
      <c r="G148" s="627"/>
      <c r="H148" s="627"/>
      <c r="I148" s="627"/>
      <c r="J148" s="627"/>
      <c r="K148" s="627"/>
      <c r="L148" s="627"/>
      <c r="M148" s="627"/>
      <c r="N148" s="1517"/>
      <c r="O148" s="627"/>
      <c r="P148" s="889"/>
    </row>
    <row r="149" spans="1:16">
      <c r="D149" s="1297"/>
    </row>
    <row r="151" spans="1:16">
      <c r="A151" s="886" t="s">
        <v>1511</v>
      </c>
      <c r="B151" s="885"/>
      <c r="C151" s="885"/>
      <c r="D151" s="885"/>
      <c r="E151" s="885"/>
      <c r="F151" s="885"/>
      <c r="G151" s="885"/>
      <c r="I151" s="885" t="s">
        <v>1510</v>
      </c>
    </row>
    <row r="153" spans="1:16" ht="15.75">
      <c r="A153" s="883" t="s">
        <v>1509</v>
      </c>
      <c r="B153" s="881"/>
      <c r="C153" s="881"/>
      <c r="D153" s="881"/>
      <c r="E153" s="881"/>
      <c r="F153" s="881"/>
      <c r="G153" s="881"/>
      <c r="I153" s="880" t="s">
        <v>1508</v>
      </c>
    </row>
    <row r="154" spans="1:16" ht="15.75">
      <c r="A154" s="882" t="s">
        <v>1507</v>
      </c>
      <c r="B154" s="881"/>
      <c r="C154" s="881"/>
      <c r="D154" s="881"/>
      <c r="E154" s="881"/>
      <c r="F154" s="881"/>
      <c r="G154" s="881"/>
      <c r="I154" s="880" t="s">
        <v>1506</v>
      </c>
    </row>
    <row r="155" spans="1:16" ht="15.75">
      <c r="A155" s="884" t="s">
        <v>1505</v>
      </c>
      <c r="B155" s="881"/>
      <c r="C155" s="881"/>
      <c r="D155" s="881"/>
      <c r="E155" s="881"/>
      <c r="F155" s="881"/>
      <c r="G155" s="881"/>
      <c r="I155" s="881" t="s">
        <v>1505</v>
      </c>
    </row>
    <row r="156" spans="1:16" ht="15.75">
      <c r="A156" s="882" t="s">
        <v>1504</v>
      </c>
      <c r="B156" s="881"/>
      <c r="C156" s="881"/>
      <c r="D156" s="881"/>
      <c r="E156" s="881"/>
      <c r="F156" s="881"/>
      <c r="G156" s="881"/>
      <c r="I156" s="880" t="s">
        <v>1503</v>
      </c>
    </row>
    <row r="157" spans="1:16" ht="15.75">
      <c r="A157" s="884" t="s">
        <v>1502</v>
      </c>
      <c r="B157" s="881"/>
      <c r="C157" s="881"/>
      <c r="D157" s="881"/>
      <c r="E157" s="881"/>
      <c r="F157" s="881"/>
      <c r="G157" s="881"/>
      <c r="I157" s="881" t="s">
        <v>1502</v>
      </c>
    </row>
    <row r="158" spans="1:16" ht="15.75">
      <c r="A158" s="884" t="s">
        <v>1501</v>
      </c>
      <c r="B158" s="881"/>
      <c r="C158" s="881"/>
      <c r="D158" s="881"/>
      <c r="E158" s="881"/>
      <c r="F158" s="881"/>
      <c r="G158" s="881"/>
      <c r="I158" s="881" t="s">
        <v>1501</v>
      </c>
    </row>
    <row r="159" spans="1:16" ht="15.75">
      <c r="A159" s="882" t="s">
        <v>1500</v>
      </c>
      <c r="B159" s="881"/>
      <c r="C159" s="881"/>
      <c r="D159" s="881"/>
      <c r="E159" s="881"/>
      <c r="F159" s="881"/>
      <c r="G159" s="881"/>
      <c r="I159" s="880" t="s">
        <v>1499</v>
      </c>
    </row>
    <row r="160" spans="1:16" ht="15.75">
      <c r="A160" s="884" t="s">
        <v>1498</v>
      </c>
      <c r="B160" s="881"/>
      <c r="C160" s="881"/>
      <c r="D160" s="881"/>
      <c r="E160" s="881"/>
      <c r="F160" s="881"/>
      <c r="G160" s="881"/>
      <c r="I160" s="881" t="s">
        <v>1498</v>
      </c>
    </row>
    <row r="161" spans="1:16" ht="15.75">
      <c r="A161" s="883" t="s">
        <v>1497</v>
      </c>
      <c r="B161" s="881"/>
      <c r="C161" s="881"/>
      <c r="D161" s="881"/>
      <c r="E161" s="881"/>
      <c r="F161" s="881"/>
      <c r="G161" s="881"/>
      <c r="I161" s="880" t="s">
        <v>1496</v>
      </c>
    </row>
    <row r="162" spans="1:16" ht="15.75">
      <c r="A162" s="882" t="s">
        <v>1495</v>
      </c>
      <c r="B162" s="881"/>
      <c r="C162" s="881"/>
      <c r="D162" s="881"/>
      <c r="E162" s="881"/>
      <c r="F162" s="881"/>
      <c r="G162" s="881"/>
      <c r="I162" s="880" t="s">
        <v>1494</v>
      </c>
    </row>
    <row r="163" spans="1:16" ht="15.75">
      <c r="A163" s="882" t="s">
        <v>1493</v>
      </c>
      <c r="B163" s="881"/>
      <c r="C163" s="881"/>
      <c r="D163" s="881"/>
      <c r="E163" s="881"/>
      <c r="F163" s="881"/>
      <c r="G163" s="881"/>
      <c r="I163" s="880" t="s">
        <v>1492</v>
      </c>
    </row>
    <row r="164" spans="1:16" ht="15.75" thickBot="1"/>
    <row r="165" spans="1:16" ht="15.75" thickTop="1">
      <c r="A165" s="952"/>
      <c r="B165" s="949"/>
      <c r="C165" s="949"/>
      <c r="D165" s="949"/>
      <c r="E165" s="949"/>
      <c r="F165" s="949"/>
      <c r="G165" s="949"/>
      <c r="H165" s="951"/>
      <c r="I165" s="949"/>
      <c r="J165" s="949"/>
      <c r="K165" s="949"/>
      <c r="L165" s="949"/>
      <c r="M165" s="949"/>
      <c r="N165" s="950"/>
      <c r="O165" s="949"/>
      <c r="P165" s="948"/>
    </row>
    <row r="166" spans="1:16">
      <c r="A166" s="891"/>
      <c r="B166" s="627"/>
      <c r="C166" s="627"/>
      <c r="D166" s="627"/>
      <c r="E166" s="627"/>
      <c r="F166" s="627"/>
      <c r="G166" s="627"/>
      <c r="H166" s="947"/>
      <c r="I166" s="627"/>
      <c r="J166" s="627"/>
      <c r="K166" s="627"/>
      <c r="L166" s="627"/>
      <c r="M166" s="627"/>
      <c r="N166" s="1517"/>
      <c r="O166" s="627"/>
      <c r="P166" s="889"/>
    </row>
    <row r="167" spans="1:16">
      <c r="A167" s="891"/>
      <c r="B167" s="627"/>
      <c r="C167" s="627"/>
      <c r="D167" s="627"/>
      <c r="E167" s="627"/>
      <c r="F167" s="627"/>
      <c r="G167" s="627"/>
      <c r="H167" s="947"/>
      <c r="I167" s="627"/>
      <c r="J167" s="627"/>
      <c r="K167" s="627"/>
      <c r="L167" s="627"/>
      <c r="M167" s="627"/>
      <c r="N167" s="1517"/>
      <c r="O167" s="627"/>
      <c r="P167" s="889"/>
    </row>
    <row r="168" spans="1:16">
      <c r="A168" s="891"/>
      <c r="B168" s="627"/>
      <c r="C168" s="627"/>
      <c r="D168" s="627"/>
      <c r="E168" s="627"/>
      <c r="F168" s="627"/>
      <c r="G168" s="627"/>
      <c r="H168" s="627"/>
      <c r="I168" s="627"/>
      <c r="J168" s="627"/>
      <c r="K168" s="627"/>
      <c r="L168" s="627"/>
      <c r="M168" s="627"/>
      <c r="N168" s="1517"/>
      <c r="O168" s="627"/>
      <c r="P168" s="889"/>
    </row>
    <row r="169" spans="1:16">
      <c r="A169" s="891"/>
      <c r="B169" s="627"/>
      <c r="C169" s="627"/>
      <c r="D169" s="627"/>
      <c r="E169" s="627"/>
      <c r="F169" s="627"/>
      <c r="G169" s="627"/>
      <c r="H169" s="627"/>
      <c r="I169" s="627"/>
      <c r="J169" s="627"/>
      <c r="K169" s="627"/>
      <c r="L169" s="627"/>
      <c r="M169" s="627"/>
      <c r="N169" s="1517"/>
      <c r="O169" s="627"/>
      <c r="P169" s="889"/>
    </row>
    <row r="170" spans="1:16">
      <c r="A170" s="891"/>
      <c r="B170" s="627"/>
      <c r="C170" s="627"/>
      <c r="D170" s="627"/>
      <c r="E170" s="627"/>
      <c r="F170" s="627"/>
      <c r="G170" s="627"/>
      <c r="H170" s="627"/>
      <c r="I170" s="627"/>
      <c r="J170" s="627"/>
      <c r="K170" s="627"/>
      <c r="L170" s="627"/>
      <c r="M170" s="627"/>
      <c r="N170" s="1517"/>
      <c r="O170" s="627"/>
      <c r="P170" s="889"/>
    </row>
    <row r="171" spans="1:16">
      <c r="A171" s="891"/>
      <c r="B171" s="627"/>
      <c r="C171" s="627"/>
      <c r="D171" s="627"/>
      <c r="E171" s="627"/>
      <c r="F171" s="627"/>
      <c r="G171" s="627"/>
      <c r="H171" s="627"/>
      <c r="I171" s="627"/>
      <c r="J171" s="627"/>
      <c r="K171" s="627"/>
      <c r="L171" s="627"/>
      <c r="M171" s="627"/>
      <c r="N171" s="1517"/>
      <c r="O171" s="627"/>
      <c r="P171" s="889"/>
    </row>
    <row r="172" spans="1:16">
      <c r="A172" s="891"/>
      <c r="B172" s="946"/>
      <c r="C172" s="945"/>
      <c r="D172" s="944"/>
      <c r="E172" s="944"/>
      <c r="F172" s="627"/>
      <c r="G172" s="627"/>
      <c r="H172" s="627"/>
      <c r="I172" s="627"/>
      <c r="J172" s="942"/>
      <c r="K172" s="942"/>
      <c r="L172" s="627"/>
      <c r="M172" s="627"/>
      <c r="N172" s="1517"/>
      <c r="O172" s="627"/>
      <c r="P172" s="889"/>
    </row>
    <row r="173" spans="1:16">
      <c r="A173" s="891"/>
      <c r="B173" s="627"/>
      <c r="C173" s="627"/>
      <c r="D173" s="627"/>
      <c r="E173" s="627"/>
      <c r="F173" s="627"/>
      <c r="G173" s="627"/>
      <c r="H173" s="627"/>
      <c r="I173" s="627"/>
      <c r="J173" s="942"/>
      <c r="K173" s="942"/>
      <c r="L173" s="627"/>
      <c r="M173" s="627"/>
      <c r="N173" s="1517"/>
      <c r="O173" s="627"/>
      <c r="P173" s="889"/>
    </row>
    <row r="174" spans="1:16">
      <c r="A174" s="891"/>
      <c r="B174" s="627"/>
      <c r="C174" s="627"/>
      <c r="D174" s="627"/>
      <c r="E174" s="627"/>
      <c r="F174" s="627"/>
      <c r="G174" s="627"/>
      <c r="H174" s="627"/>
      <c r="I174" s="627"/>
      <c r="J174" s="942"/>
      <c r="K174" s="942"/>
      <c r="L174" s="627"/>
      <c r="M174" s="627"/>
      <c r="N174" s="1517"/>
      <c r="O174" s="627"/>
      <c r="P174" s="889"/>
    </row>
    <row r="175" spans="1:16">
      <c r="A175" s="891"/>
      <c r="B175" s="627"/>
      <c r="C175" s="627"/>
      <c r="D175" s="627"/>
      <c r="E175" s="627"/>
      <c r="F175" s="627"/>
      <c r="G175" s="627"/>
      <c r="H175" s="627"/>
      <c r="I175" s="627"/>
      <c r="J175" s="942"/>
      <c r="K175" s="942"/>
      <c r="L175" s="627"/>
      <c r="M175" s="627"/>
      <c r="N175" s="1517"/>
      <c r="O175" s="627"/>
      <c r="P175" s="889"/>
    </row>
    <row r="176" spans="1:16">
      <c r="A176" s="891"/>
      <c r="B176" s="1524" t="s">
        <v>1559</v>
      </c>
      <c r="C176" s="2074" t="s">
        <v>2899</v>
      </c>
      <c r="D176" s="2074"/>
      <c r="E176" s="2074"/>
      <c r="F176" s="2074"/>
      <c r="G176" s="2074"/>
      <c r="H176" s="627"/>
      <c r="I176" s="627"/>
      <c r="J176" s="942"/>
      <c r="K176" s="942"/>
      <c r="L176" s="627"/>
      <c r="M176" s="627"/>
      <c r="N176" s="1517"/>
      <c r="O176" s="627"/>
      <c r="P176" s="889"/>
    </row>
    <row r="177" spans="1:16">
      <c r="A177" s="891"/>
      <c r="B177" s="627"/>
      <c r="C177" s="627"/>
      <c r="D177" s="627"/>
      <c r="E177" s="627"/>
      <c r="F177" s="627"/>
      <c r="G177" s="895"/>
      <c r="H177" s="627"/>
      <c r="I177" s="627"/>
      <c r="J177" s="942"/>
      <c r="K177" s="942"/>
      <c r="L177" s="627"/>
      <c r="M177" s="627"/>
      <c r="N177" s="1517"/>
      <c r="O177" s="627"/>
      <c r="P177" s="889"/>
    </row>
    <row r="178" spans="1:16">
      <c r="A178" s="891"/>
      <c r="B178" s="1525" t="s">
        <v>1558</v>
      </c>
      <c r="C178" s="2074" t="s">
        <v>2905</v>
      </c>
      <c r="D178" s="2074"/>
      <c r="E178" s="2074"/>
      <c r="F178" s="2074"/>
      <c r="G178" s="2074"/>
      <c r="H178" s="627"/>
      <c r="I178" s="627"/>
      <c r="J178" s="1524" t="s">
        <v>1438</v>
      </c>
      <c r="K178" s="2082" t="s">
        <v>2901</v>
      </c>
      <c r="L178" s="2082"/>
      <c r="M178" s="2082"/>
      <c r="N178" s="2082"/>
      <c r="O178" s="627"/>
      <c r="P178" s="889"/>
    </row>
    <row r="179" spans="1:16">
      <c r="A179" s="891"/>
      <c r="B179" s="627"/>
      <c r="C179" s="627"/>
      <c r="D179" s="627"/>
      <c r="E179" s="627"/>
      <c r="F179" s="627"/>
      <c r="G179" s="895"/>
      <c r="H179" s="627"/>
      <c r="I179" s="627"/>
      <c r="J179" s="942"/>
      <c r="K179" s="942"/>
      <c r="L179" s="942"/>
      <c r="M179" s="627"/>
      <c r="N179" s="1517"/>
      <c r="O179" s="627"/>
      <c r="P179" s="889"/>
    </row>
    <row r="180" spans="1:16" ht="15" customHeight="1">
      <c r="A180" s="891"/>
      <c r="B180" s="943" t="s">
        <v>1555</v>
      </c>
      <c r="C180" s="2074" t="s">
        <v>2906</v>
      </c>
      <c r="D180" s="2074"/>
      <c r="E180" s="2074"/>
      <c r="F180" s="2074"/>
      <c r="G180" s="2074"/>
      <c r="H180" s="627"/>
      <c r="I180" s="627"/>
      <c r="J180" s="942"/>
      <c r="K180" s="942"/>
      <c r="L180" s="627"/>
      <c r="M180" s="627"/>
      <c r="N180" s="1517"/>
      <c r="O180" s="627"/>
      <c r="P180" s="889"/>
    </row>
    <row r="181" spans="1:16">
      <c r="A181" s="891"/>
      <c r="B181" s="627"/>
      <c r="C181" s="627"/>
      <c r="D181" s="627"/>
      <c r="E181" s="627"/>
      <c r="F181" s="627"/>
      <c r="G181" s="895"/>
      <c r="H181" s="627"/>
      <c r="I181" s="627"/>
      <c r="J181" s="942"/>
      <c r="K181" s="942"/>
      <c r="L181" s="627"/>
      <c r="M181" s="627"/>
      <c r="N181" s="1517"/>
      <c r="O181" s="627"/>
      <c r="P181" s="889"/>
    </row>
    <row r="182" spans="1:16">
      <c r="A182" s="891"/>
      <c r="B182" s="627"/>
      <c r="C182" s="627"/>
      <c r="D182" s="627"/>
      <c r="E182" s="627"/>
      <c r="F182" s="627"/>
      <c r="G182" s="895"/>
      <c r="H182" s="627"/>
      <c r="I182" s="627"/>
      <c r="J182" s="942"/>
      <c r="K182" s="942"/>
      <c r="L182" s="627"/>
      <c r="M182" s="627"/>
      <c r="N182" s="1517"/>
      <c r="O182" s="627"/>
      <c r="P182" s="889"/>
    </row>
    <row r="183" spans="1:16" ht="15.75" thickBot="1">
      <c r="A183" s="891"/>
      <c r="B183" s="627"/>
      <c r="C183" s="627"/>
      <c r="D183" s="627"/>
      <c r="E183" s="627"/>
      <c r="F183" s="627"/>
      <c r="G183" s="627"/>
      <c r="H183" s="627"/>
      <c r="I183" s="627"/>
      <c r="J183" s="627"/>
      <c r="K183" s="627"/>
      <c r="L183" s="627"/>
      <c r="M183" s="627"/>
      <c r="N183" s="1517"/>
      <c r="O183" s="627"/>
      <c r="P183" s="889"/>
    </row>
    <row r="184" spans="1:16">
      <c r="A184" s="891"/>
      <c r="B184" s="2083" t="s">
        <v>1553</v>
      </c>
      <c r="C184" s="2084"/>
      <c r="D184" s="2084"/>
      <c r="E184" s="2084"/>
      <c r="F184" s="2084"/>
      <c r="G184" s="2084"/>
      <c r="H184" s="2084"/>
      <c r="I184" s="2084"/>
      <c r="J184" s="2084"/>
      <c r="K184" s="2084"/>
      <c r="L184" s="2084"/>
      <c r="M184" s="2084"/>
      <c r="N184" s="2084"/>
      <c r="O184" s="2085"/>
      <c r="P184" s="889"/>
    </row>
    <row r="185" spans="1:16" ht="15.75" thickBot="1">
      <c r="A185" s="891"/>
      <c r="B185" s="2086"/>
      <c r="C185" s="2087"/>
      <c r="D185" s="2087"/>
      <c r="E185" s="2087"/>
      <c r="F185" s="2087"/>
      <c r="G185" s="2087"/>
      <c r="H185" s="2087"/>
      <c r="I185" s="2087"/>
      <c r="J185" s="2087"/>
      <c r="K185" s="2087"/>
      <c r="L185" s="2087"/>
      <c r="M185" s="2087"/>
      <c r="N185" s="2087"/>
      <c r="O185" s="2088"/>
      <c r="P185" s="889"/>
    </row>
    <row r="186" spans="1:16" ht="15.75" thickBot="1">
      <c r="A186" s="891"/>
      <c r="B186" s="938"/>
      <c r="C186" s="938"/>
      <c r="D186" s="938"/>
      <c r="E186" s="938"/>
      <c r="F186" s="938"/>
      <c r="G186" s="938"/>
      <c r="H186" s="938"/>
      <c r="I186" s="938"/>
      <c r="J186" s="938"/>
      <c r="K186" s="938"/>
      <c r="L186" s="938"/>
      <c r="M186" s="938"/>
      <c r="N186" s="941"/>
      <c r="O186" s="938"/>
      <c r="P186" s="889"/>
    </row>
    <row r="187" spans="1:16" ht="15.75" thickBot="1">
      <c r="A187" s="891"/>
      <c r="B187" s="2089" t="s">
        <v>1552</v>
      </c>
      <c r="C187" s="2090"/>
      <c r="D187" s="2090"/>
      <c r="E187" s="2090"/>
      <c r="F187" s="2091"/>
      <c r="G187" s="940"/>
      <c r="H187" s="2089" t="s">
        <v>1551</v>
      </c>
      <c r="I187" s="2090"/>
      <c r="J187" s="2090"/>
      <c r="K187" s="2090"/>
      <c r="L187" s="2091"/>
      <c r="M187" s="940"/>
      <c r="N187" s="2092" t="s">
        <v>1550</v>
      </c>
      <c r="O187" s="2093"/>
      <c r="P187" s="889"/>
    </row>
    <row r="188" spans="1:16" ht="15.75" thickBot="1">
      <c r="A188" s="891"/>
      <c r="B188" s="2089" t="s">
        <v>1549</v>
      </c>
      <c r="C188" s="2090"/>
      <c r="D188" s="2090"/>
      <c r="E188" s="2091"/>
      <c r="F188" s="939" t="s">
        <v>1548</v>
      </c>
      <c r="G188" s="938"/>
      <c r="H188" s="2089" t="s">
        <v>1549</v>
      </c>
      <c r="I188" s="2090"/>
      <c r="J188" s="2090"/>
      <c r="K188" s="2091"/>
      <c r="L188" s="939" t="s">
        <v>1548</v>
      </c>
      <c r="M188" s="938"/>
      <c r="N188" s="2094"/>
      <c r="O188" s="2095"/>
      <c r="P188" s="889"/>
    </row>
    <row r="189" spans="1:16" ht="15.75">
      <c r="A189" s="891"/>
      <c r="B189" s="935" t="s">
        <v>2896</v>
      </c>
      <c r="C189" s="934"/>
      <c r="D189" s="933" t="s">
        <v>1547</v>
      </c>
      <c r="E189" s="933"/>
      <c r="F189" s="937">
        <v>195711.16</v>
      </c>
      <c r="G189" s="936"/>
      <c r="H189" s="935" t="s">
        <v>1651</v>
      </c>
      <c r="I189" s="934"/>
      <c r="J189" s="933" t="s">
        <v>1546</v>
      </c>
      <c r="K189" s="933"/>
      <c r="L189" s="932">
        <v>195711.16</v>
      </c>
      <c r="M189" s="925"/>
      <c r="N189" s="931"/>
      <c r="O189" s="930"/>
      <c r="P189" s="889"/>
    </row>
    <row r="190" spans="1:16" ht="15.75">
      <c r="A190" s="891"/>
      <c r="B190" s="929"/>
      <c r="C190" s="627"/>
      <c r="D190" s="627"/>
      <c r="E190" s="627"/>
      <c r="F190" s="928"/>
      <c r="G190" s="927"/>
      <c r="H190" s="929"/>
      <c r="I190" s="627"/>
      <c r="J190" s="627"/>
      <c r="K190" s="627"/>
      <c r="L190" s="926"/>
      <c r="M190" s="925"/>
      <c r="N190" s="909"/>
      <c r="O190" s="908"/>
      <c r="P190" s="889"/>
    </row>
    <row r="191" spans="1:16" ht="15.75">
      <c r="A191" s="891"/>
      <c r="B191" s="924" t="s">
        <v>1545</v>
      </c>
      <c r="C191" s="1523"/>
      <c r="D191" s="627"/>
      <c r="E191" s="894"/>
      <c r="F191" s="928">
        <v>1408954.63</v>
      </c>
      <c r="G191" s="927"/>
      <c r="H191" s="924" t="s">
        <v>1544</v>
      </c>
      <c r="I191" s="627"/>
      <c r="J191" s="627"/>
      <c r="K191" s="627"/>
      <c r="L191" s="926">
        <v>1408954.63</v>
      </c>
      <c r="M191" s="925"/>
      <c r="N191" s="909"/>
      <c r="O191" s="908"/>
      <c r="P191" s="889"/>
    </row>
    <row r="192" spans="1:16">
      <c r="A192" s="921"/>
      <c r="B192" s="910"/>
      <c r="C192" s="627"/>
      <c r="D192" s="627"/>
      <c r="E192" s="627"/>
      <c r="F192" s="908"/>
      <c r="G192" s="627"/>
      <c r="H192" s="910"/>
      <c r="I192" s="627"/>
      <c r="J192" s="627"/>
      <c r="K192" s="627"/>
      <c r="L192" s="908"/>
      <c r="M192" s="627"/>
      <c r="N192" s="913"/>
      <c r="O192" s="908"/>
      <c r="P192" s="889"/>
    </row>
    <row r="193" spans="1:16" ht="15" customHeight="1">
      <c r="A193" s="921"/>
      <c r="B193" s="2078" t="s">
        <v>1543</v>
      </c>
      <c r="C193" s="2076"/>
      <c r="D193" s="2079" t="s">
        <v>1542</v>
      </c>
      <c r="E193" s="2080">
        <v>195711.16</v>
      </c>
      <c r="F193" s="2081"/>
      <c r="G193" s="1521"/>
      <c r="H193" s="2078" t="s">
        <v>1540</v>
      </c>
      <c r="I193" s="2076"/>
      <c r="J193" s="2079" t="s">
        <v>1541</v>
      </c>
      <c r="K193" s="2080">
        <v>195711.16</v>
      </c>
      <c r="L193" s="2081"/>
      <c r="M193" s="1521"/>
      <c r="N193" s="909"/>
      <c r="O193" s="908"/>
      <c r="P193" s="889"/>
    </row>
    <row r="194" spans="1:16">
      <c r="A194" s="891"/>
      <c r="B194" s="2077"/>
      <c r="C194" s="2076"/>
      <c r="D194" s="2079"/>
      <c r="E194" s="2080"/>
      <c r="F194" s="2081"/>
      <c r="G194" s="1521"/>
      <c r="H194" s="2077"/>
      <c r="I194" s="2076"/>
      <c r="J194" s="2079"/>
      <c r="K194" s="2080"/>
      <c r="L194" s="2081"/>
      <c r="M194" s="1521"/>
      <c r="N194" s="909"/>
      <c r="O194" s="908"/>
      <c r="P194" s="889"/>
    </row>
    <row r="195" spans="1:16">
      <c r="A195" s="891"/>
      <c r="B195" s="910"/>
      <c r="C195" s="627"/>
      <c r="D195" s="627"/>
      <c r="E195" s="627"/>
      <c r="F195" s="908"/>
      <c r="G195" s="627"/>
      <c r="H195" s="910"/>
      <c r="I195" s="627"/>
      <c r="J195" s="627"/>
      <c r="K195" s="627"/>
      <c r="L195" s="908"/>
      <c r="M195" s="627"/>
      <c r="N195" s="909"/>
      <c r="O195" s="908"/>
      <c r="P195" s="889"/>
    </row>
    <row r="196" spans="1:16" ht="15" customHeight="1">
      <c r="A196" s="891"/>
      <c r="B196" s="2078" t="s">
        <v>1540</v>
      </c>
      <c r="C196" s="2076"/>
      <c r="D196" s="2079" t="s">
        <v>1539</v>
      </c>
      <c r="E196" s="2080">
        <v>0</v>
      </c>
      <c r="F196" s="2081"/>
      <c r="G196" s="1521"/>
      <c r="H196" s="2075" t="s">
        <v>1538</v>
      </c>
      <c r="I196" s="2076"/>
      <c r="J196" s="2079" t="s">
        <v>1537</v>
      </c>
      <c r="K196" s="2080">
        <v>0</v>
      </c>
      <c r="L196" s="2081"/>
      <c r="M196" s="1521"/>
      <c r="N196" s="909"/>
      <c r="O196" s="908"/>
      <c r="P196" s="889"/>
    </row>
    <row r="197" spans="1:16">
      <c r="A197" s="891"/>
      <c r="B197" s="2077"/>
      <c r="C197" s="2076"/>
      <c r="D197" s="2079"/>
      <c r="E197" s="2080"/>
      <c r="F197" s="2081"/>
      <c r="G197" s="1521"/>
      <c r="H197" s="2077"/>
      <c r="I197" s="2076"/>
      <c r="J197" s="2079"/>
      <c r="K197" s="2080"/>
      <c r="L197" s="2081"/>
      <c r="M197" s="1521"/>
      <c r="N197" s="909"/>
      <c r="O197" s="908"/>
      <c r="P197" s="889"/>
    </row>
    <row r="198" spans="1:16">
      <c r="A198" s="891"/>
      <c r="B198" s="910"/>
      <c r="C198" s="627"/>
      <c r="D198" s="627"/>
      <c r="E198" s="627"/>
      <c r="F198" s="908"/>
      <c r="G198" s="627"/>
      <c r="H198" s="910"/>
      <c r="I198" s="627"/>
      <c r="J198" s="627"/>
      <c r="K198" s="627"/>
      <c r="L198" s="908"/>
      <c r="M198" s="627"/>
      <c r="N198" s="909"/>
      <c r="O198" s="908"/>
      <c r="P198" s="889"/>
    </row>
    <row r="199" spans="1:16" ht="15" customHeight="1">
      <c r="A199" s="891"/>
      <c r="B199" s="2078" t="s">
        <v>1536</v>
      </c>
      <c r="C199" s="2076"/>
      <c r="D199" s="2079" t="s">
        <v>1535</v>
      </c>
      <c r="E199" s="2080">
        <v>0</v>
      </c>
      <c r="F199" s="2081"/>
      <c r="G199" s="1521"/>
      <c r="H199" s="2078" t="s">
        <v>1534</v>
      </c>
      <c r="I199" s="2076"/>
      <c r="J199" s="2079" t="s">
        <v>1533</v>
      </c>
      <c r="K199" s="2080">
        <v>0</v>
      </c>
      <c r="L199" s="2081"/>
      <c r="M199" s="627"/>
      <c r="N199" s="909"/>
      <c r="O199" s="908"/>
      <c r="P199" s="889"/>
    </row>
    <row r="200" spans="1:16">
      <c r="A200" s="891"/>
      <c r="B200" s="2077"/>
      <c r="C200" s="2076"/>
      <c r="D200" s="2079"/>
      <c r="E200" s="2080"/>
      <c r="F200" s="2081"/>
      <c r="G200" s="1521"/>
      <c r="H200" s="2077"/>
      <c r="I200" s="2076"/>
      <c r="J200" s="2079"/>
      <c r="K200" s="2080"/>
      <c r="L200" s="2081"/>
      <c r="M200" s="627"/>
      <c r="N200" s="909"/>
      <c r="O200" s="908"/>
      <c r="P200" s="889"/>
    </row>
    <row r="201" spans="1:16">
      <c r="A201" s="891"/>
      <c r="B201" s="910"/>
      <c r="C201" s="627"/>
      <c r="D201" s="627"/>
      <c r="E201" s="627"/>
      <c r="F201" s="908"/>
      <c r="G201" s="627"/>
      <c r="H201" s="910"/>
      <c r="I201" s="627"/>
      <c r="J201" s="627"/>
      <c r="K201" s="627"/>
      <c r="L201" s="908"/>
      <c r="M201" s="627"/>
      <c r="N201" s="913"/>
      <c r="O201" s="908"/>
      <c r="P201" s="889"/>
    </row>
    <row r="202" spans="1:16" ht="15.75">
      <c r="A202" s="891"/>
      <c r="B202" s="924" t="s">
        <v>1532</v>
      </c>
      <c r="C202" s="1523"/>
      <c r="D202" s="627"/>
      <c r="E202" s="627"/>
      <c r="F202" s="922">
        <v>0</v>
      </c>
      <c r="G202" s="627"/>
      <c r="H202" s="923" t="s">
        <v>1531</v>
      </c>
      <c r="I202" s="627"/>
      <c r="J202" s="627"/>
      <c r="K202" s="627"/>
      <c r="L202" s="922">
        <v>0</v>
      </c>
      <c r="M202" s="627"/>
      <c r="N202" s="2099"/>
      <c r="O202" s="2100"/>
      <c r="P202" s="889"/>
    </row>
    <row r="203" spans="1:16">
      <c r="A203" s="921"/>
      <c r="B203" s="910"/>
      <c r="C203" s="627"/>
      <c r="D203" s="627"/>
      <c r="E203" s="627"/>
      <c r="F203" s="908"/>
      <c r="G203" s="627"/>
      <c r="H203" s="910"/>
      <c r="I203" s="627"/>
      <c r="J203" s="627"/>
      <c r="K203" s="627"/>
      <c r="L203" s="908"/>
      <c r="M203" s="627"/>
      <c r="N203" s="909"/>
      <c r="O203" s="908"/>
      <c r="P203" s="889"/>
    </row>
    <row r="204" spans="1:16" ht="15" customHeight="1">
      <c r="A204" s="891"/>
      <c r="B204" s="2078" t="s">
        <v>1529</v>
      </c>
      <c r="C204" s="2076"/>
      <c r="D204" s="2079" t="s">
        <v>1530</v>
      </c>
      <c r="E204" s="2080">
        <v>0</v>
      </c>
      <c r="F204" s="2081"/>
      <c r="G204" s="1521"/>
      <c r="H204" s="2078" t="s">
        <v>1529</v>
      </c>
      <c r="I204" s="2076"/>
      <c r="J204" s="2079" t="s">
        <v>1528</v>
      </c>
      <c r="K204" s="2080">
        <v>0</v>
      </c>
      <c r="L204" s="2081"/>
      <c r="M204" s="1521"/>
      <c r="N204" s="909"/>
      <c r="O204" s="908"/>
      <c r="P204" s="889"/>
    </row>
    <row r="205" spans="1:16" ht="15" customHeight="1">
      <c r="A205" s="891"/>
      <c r="B205" s="2077"/>
      <c r="C205" s="2076"/>
      <c r="D205" s="2079"/>
      <c r="E205" s="2080"/>
      <c r="F205" s="2081"/>
      <c r="G205" s="1521"/>
      <c r="H205" s="2077"/>
      <c r="I205" s="2076"/>
      <c r="J205" s="2079"/>
      <c r="K205" s="2080"/>
      <c r="L205" s="2081"/>
      <c r="M205" s="1521"/>
      <c r="N205" s="909"/>
      <c r="O205" s="908"/>
      <c r="P205" s="889"/>
    </row>
    <row r="206" spans="1:16" ht="18.75" customHeight="1">
      <c r="A206" s="891"/>
      <c r="B206" s="910"/>
      <c r="C206" s="627"/>
      <c r="D206" s="627"/>
      <c r="E206" s="627"/>
      <c r="F206" s="908"/>
      <c r="G206" s="627"/>
      <c r="H206" s="910"/>
      <c r="I206" s="627"/>
      <c r="J206" s="627"/>
      <c r="K206" s="627"/>
      <c r="L206" s="908"/>
      <c r="M206" s="627"/>
      <c r="N206" s="909"/>
      <c r="O206" s="908"/>
      <c r="P206" s="889"/>
    </row>
    <row r="207" spans="1:16" ht="15" customHeight="1">
      <c r="A207" s="891"/>
      <c r="B207" s="2078" t="s">
        <v>1527</v>
      </c>
      <c r="C207" s="2076"/>
      <c r="D207" s="2079" t="s">
        <v>1526</v>
      </c>
      <c r="E207" s="2080">
        <v>0</v>
      </c>
      <c r="F207" s="2081"/>
      <c r="G207" s="1521"/>
      <c r="H207" s="2078" t="s">
        <v>1525</v>
      </c>
      <c r="I207" s="2076"/>
      <c r="J207" s="2079" t="s">
        <v>1524</v>
      </c>
      <c r="K207" s="2080">
        <v>0</v>
      </c>
      <c r="L207" s="2081"/>
      <c r="M207" s="1521"/>
      <c r="N207" s="913"/>
      <c r="O207" s="908"/>
      <c r="P207" s="889"/>
    </row>
    <row r="208" spans="1:16" ht="32.25" customHeight="1">
      <c r="A208" s="891"/>
      <c r="B208" s="2077"/>
      <c r="C208" s="2076"/>
      <c r="D208" s="2079"/>
      <c r="E208" s="2080"/>
      <c r="F208" s="2081"/>
      <c r="G208" s="1521"/>
      <c r="H208" s="2077"/>
      <c r="I208" s="2076"/>
      <c r="J208" s="2079"/>
      <c r="K208" s="2080"/>
      <c r="L208" s="2081"/>
      <c r="M208" s="1521"/>
      <c r="N208" s="909"/>
      <c r="O208" s="908"/>
      <c r="P208" s="889"/>
    </row>
    <row r="209" spans="1:16">
      <c r="A209" s="891"/>
      <c r="B209" s="910"/>
      <c r="C209" s="627"/>
      <c r="D209" s="627"/>
      <c r="E209" s="627"/>
      <c r="F209" s="908"/>
      <c r="G209" s="627"/>
      <c r="H209" s="910"/>
      <c r="I209" s="627"/>
      <c r="J209" s="627"/>
      <c r="K209" s="627"/>
      <c r="L209" s="908"/>
      <c r="M209" s="627"/>
      <c r="N209" s="909"/>
      <c r="O209" s="908"/>
      <c r="P209" s="889"/>
    </row>
    <row r="210" spans="1:16" ht="15" customHeight="1">
      <c r="A210" s="891"/>
      <c r="B210" s="2078" t="s">
        <v>1520</v>
      </c>
      <c r="C210" s="2101"/>
      <c r="D210" s="2079" t="s">
        <v>1523</v>
      </c>
      <c r="E210" s="2080">
        <v>0</v>
      </c>
      <c r="F210" s="2081"/>
      <c r="G210" s="1521"/>
      <c r="H210" s="2102" t="s">
        <v>1522</v>
      </c>
      <c r="I210" s="2103"/>
      <c r="J210" s="2079" t="s">
        <v>1521</v>
      </c>
      <c r="K210" s="2080">
        <v>0</v>
      </c>
      <c r="L210" s="2081"/>
      <c r="M210" s="1521"/>
      <c r="N210" s="909"/>
      <c r="O210" s="908"/>
      <c r="P210" s="889"/>
    </row>
    <row r="211" spans="1:16">
      <c r="A211" s="891"/>
      <c r="B211" s="2078"/>
      <c r="C211" s="2101"/>
      <c r="D211" s="2079"/>
      <c r="E211" s="2080"/>
      <c r="F211" s="2081"/>
      <c r="G211" s="1521"/>
      <c r="H211" s="2104"/>
      <c r="I211" s="2103"/>
      <c r="J211" s="2079"/>
      <c r="K211" s="2080"/>
      <c r="L211" s="2081"/>
      <c r="M211" s="1521"/>
      <c r="N211" s="909"/>
      <c r="O211" s="908"/>
      <c r="P211" s="889"/>
    </row>
    <row r="212" spans="1:16">
      <c r="A212" s="891"/>
      <c r="B212" s="2078"/>
      <c r="C212" s="2101"/>
      <c r="D212" s="1520"/>
      <c r="E212" s="1521"/>
      <c r="F212" s="1522"/>
      <c r="G212" s="1521"/>
      <c r="H212" s="1526"/>
      <c r="I212" s="1527"/>
      <c r="J212" s="1520"/>
      <c r="K212" s="1521"/>
      <c r="L212" s="1522"/>
      <c r="M212" s="1521"/>
      <c r="N212" s="909"/>
      <c r="O212" s="908"/>
      <c r="P212" s="889"/>
    </row>
    <row r="213" spans="1:16" ht="15" customHeight="1">
      <c r="A213" s="891"/>
      <c r="B213" s="910"/>
      <c r="C213" s="627"/>
      <c r="D213" s="627"/>
      <c r="E213" s="627"/>
      <c r="F213" s="908"/>
      <c r="G213" s="627"/>
      <c r="H213" s="2104" t="s">
        <v>1520</v>
      </c>
      <c r="I213" s="2103"/>
      <c r="J213" s="2079" t="s">
        <v>1519</v>
      </c>
      <c r="K213" s="627"/>
      <c r="L213" s="908"/>
      <c r="M213" s="627"/>
      <c r="N213" s="909"/>
      <c r="O213" s="908"/>
      <c r="P213" s="889"/>
    </row>
    <row r="214" spans="1:16" ht="15" customHeight="1">
      <c r="A214" s="891"/>
      <c r="B214" s="2078" t="s">
        <v>1518</v>
      </c>
      <c r="C214" s="2076"/>
      <c r="D214" s="2079" t="s">
        <v>1517</v>
      </c>
      <c r="E214" s="2080">
        <v>0</v>
      </c>
      <c r="F214" s="2081"/>
      <c r="G214" s="1521"/>
      <c r="H214" s="2104"/>
      <c r="I214" s="2103"/>
      <c r="J214" s="2079"/>
      <c r="K214" s="919">
        <v>0</v>
      </c>
      <c r="L214" s="2081"/>
      <c r="M214" s="1521"/>
      <c r="N214" s="909"/>
      <c r="O214" s="912"/>
      <c r="P214" s="889"/>
    </row>
    <row r="215" spans="1:16">
      <c r="A215" s="891"/>
      <c r="B215" s="2077"/>
      <c r="C215" s="2076"/>
      <c r="D215" s="2079"/>
      <c r="E215" s="2080"/>
      <c r="F215" s="2081"/>
      <c r="G215" s="1521"/>
      <c r="H215" s="2104"/>
      <c r="I215" s="2103"/>
      <c r="J215" s="2079"/>
      <c r="K215" s="919"/>
      <c r="L215" s="2081"/>
      <c r="M215" s="1521"/>
      <c r="N215" s="913"/>
      <c r="O215" s="912"/>
      <c r="P215" s="889"/>
    </row>
    <row r="216" spans="1:16">
      <c r="A216" s="891"/>
      <c r="B216" s="1519"/>
      <c r="C216" s="1518"/>
      <c r="D216" s="1520"/>
      <c r="E216" s="1521"/>
      <c r="F216" s="1522"/>
      <c r="G216" s="1521"/>
      <c r="H216" s="1526"/>
      <c r="I216" s="1520"/>
      <c r="J216" s="1520"/>
      <c r="K216" s="1521"/>
      <c r="L216" s="1522"/>
      <c r="M216" s="1521"/>
      <c r="N216" s="913"/>
      <c r="O216" s="912"/>
      <c r="P216" s="889"/>
    </row>
    <row r="217" spans="1:16">
      <c r="A217" s="891"/>
      <c r="B217" s="1519"/>
      <c r="C217" s="1518"/>
      <c r="D217" s="1520"/>
      <c r="E217" s="1521"/>
      <c r="F217" s="1522"/>
      <c r="G217" s="1521"/>
      <c r="H217" s="2078" t="s">
        <v>1516</v>
      </c>
      <c r="I217" s="2096"/>
      <c r="J217" s="2079" t="s">
        <v>1515</v>
      </c>
      <c r="K217" s="1521"/>
      <c r="L217" s="1522"/>
      <c r="M217" s="1521"/>
      <c r="N217" s="913"/>
      <c r="O217" s="912"/>
      <c r="P217" s="889"/>
    </row>
    <row r="218" spans="1:16">
      <c r="A218" s="891"/>
      <c r="B218" s="1519"/>
      <c r="C218" s="1518"/>
      <c r="D218" s="1520"/>
      <c r="E218" s="1521"/>
      <c r="F218" s="1522"/>
      <c r="G218" s="1521"/>
      <c r="H218" s="2075"/>
      <c r="I218" s="2096"/>
      <c r="J218" s="2079"/>
      <c r="K218" s="1521"/>
      <c r="L218" s="1522"/>
      <c r="M218" s="1521"/>
      <c r="N218" s="913"/>
      <c r="O218" s="912"/>
      <c r="P218" s="889"/>
    </row>
    <row r="219" spans="1:16">
      <c r="A219" s="891"/>
      <c r="B219" s="911"/>
      <c r="C219" s="627"/>
      <c r="D219" s="627"/>
      <c r="E219" s="627"/>
      <c r="F219" s="908"/>
      <c r="G219" s="627"/>
      <c r="H219" s="910"/>
      <c r="I219" s="627"/>
      <c r="J219" s="627"/>
      <c r="K219" s="627"/>
      <c r="L219" s="908"/>
      <c r="M219" s="1521"/>
      <c r="N219" s="909"/>
      <c r="O219" s="908"/>
      <c r="P219" s="889"/>
    </row>
    <row r="220" spans="1:16" ht="16.5" thickBot="1">
      <c r="A220" s="891"/>
      <c r="B220" s="907" t="s">
        <v>2898</v>
      </c>
      <c r="C220" s="906"/>
      <c r="D220" s="905" t="s">
        <v>1514</v>
      </c>
      <c r="E220" s="905"/>
      <c r="F220" s="904">
        <f>+F189+F191-F202</f>
        <v>1604665.7899999998</v>
      </c>
      <c r="G220" s="894"/>
      <c r="H220" s="907" t="s">
        <v>2898</v>
      </c>
      <c r="I220" s="906"/>
      <c r="J220" s="905" t="s">
        <v>1513</v>
      </c>
      <c r="K220" s="905"/>
      <c r="L220" s="904">
        <f>+L189+L191-L202</f>
        <v>1604665.7899999998</v>
      </c>
      <c r="M220" s="1521"/>
      <c r="N220" s="903"/>
      <c r="O220" s="902"/>
      <c r="P220" s="889"/>
    </row>
    <row r="221" spans="1:16">
      <c r="A221" s="891"/>
      <c r="B221" s="901"/>
      <c r="C221" s="627"/>
      <c r="D221" s="627"/>
      <c r="E221" s="627"/>
      <c r="F221" s="627"/>
      <c r="G221" s="627"/>
      <c r="H221" s="627"/>
      <c r="I221" s="627"/>
      <c r="J221" s="627"/>
      <c r="K221" s="627"/>
      <c r="L221" s="627"/>
      <c r="M221" s="1521"/>
      <c r="N221" s="1517"/>
      <c r="O221" s="627"/>
      <c r="P221" s="889"/>
    </row>
    <row r="222" spans="1:16">
      <c r="A222" s="891"/>
      <c r="B222" s="1390" t="s">
        <v>2105</v>
      </c>
      <c r="C222" s="627"/>
      <c r="D222" s="627"/>
      <c r="E222" s="627"/>
      <c r="F222" s="899"/>
      <c r="G222" s="899"/>
      <c r="H222" s="2097"/>
      <c r="I222" s="2097"/>
      <c r="J222" s="2097"/>
      <c r="K222" s="1525"/>
      <c r="L222" s="2097"/>
      <c r="M222" s="2097"/>
      <c r="N222" s="2097"/>
      <c r="O222" s="627"/>
      <c r="P222" s="889"/>
    </row>
    <row r="223" spans="1:16">
      <c r="A223" s="891"/>
      <c r="B223" s="895"/>
      <c r="C223" s="895"/>
      <c r="D223" s="895"/>
      <c r="E223" s="895"/>
      <c r="F223" s="895"/>
      <c r="G223" s="895"/>
      <c r="H223" s="895"/>
      <c r="I223" s="895"/>
      <c r="J223" s="895"/>
      <c r="K223" s="895"/>
      <c r="L223" s="895"/>
      <c r="M223" s="895"/>
      <c r="N223" s="1524"/>
      <c r="O223" s="897"/>
      <c r="P223" s="889"/>
    </row>
    <row r="224" spans="1:16">
      <c r="A224" s="891"/>
      <c r="B224" s="2073"/>
      <c r="C224" s="2073"/>
      <c r="D224" s="2073"/>
      <c r="E224" s="2073"/>
      <c r="F224" s="2073"/>
      <c r="G224" s="1524"/>
      <c r="H224" s="895"/>
      <c r="I224" s="895"/>
      <c r="J224" s="2073"/>
      <c r="K224" s="2073"/>
      <c r="L224" s="2073"/>
      <c r="M224" s="2073"/>
      <c r="N224" s="2073"/>
      <c r="O224" s="627"/>
      <c r="P224" s="889"/>
    </row>
    <row r="225" spans="1:16">
      <c r="A225" s="891"/>
      <c r="B225" s="627"/>
      <c r="C225" s="1314"/>
      <c r="D225" s="627"/>
      <c r="E225" s="627"/>
      <c r="F225" s="627"/>
      <c r="G225" s="627"/>
      <c r="H225" s="627"/>
      <c r="I225" s="627"/>
      <c r="J225" s="627"/>
      <c r="K225" s="627"/>
      <c r="L225" s="627"/>
      <c r="M225" s="627"/>
      <c r="N225" s="1517"/>
      <c r="O225" s="894"/>
      <c r="P225" s="889"/>
    </row>
    <row r="226" spans="1:16">
      <c r="A226" s="891"/>
      <c r="B226" s="2074" t="s">
        <v>1512</v>
      </c>
      <c r="C226" s="2074"/>
      <c r="D226" s="2074"/>
      <c r="E226" s="627"/>
      <c r="F226" s="627"/>
      <c r="G226" s="627"/>
      <c r="H226" s="627"/>
      <c r="I226" s="627"/>
      <c r="J226" s="2074" t="s">
        <v>1512</v>
      </c>
      <c r="K226" s="2074"/>
      <c r="L226" s="2074"/>
      <c r="M226" s="2074"/>
      <c r="N226" s="2074"/>
      <c r="O226" s="627"/>
      <c r="P226" s="889"/>
    </row>
    <row r="227" spans="1:16">
      <c r="A227" s="891"/>
      <c r="B227" s="1953" t="s">
        <v>2869</v>
      </c>
      <c r="C227" s="1953"/>
      <c r="D227" s="1953"/>
      <c r="E227" s="628"/>
      <c r="F227" s="627"/>
      <c r="G227" s="627"/>
      <c r="H227" s="627"/>
      <c r="I227" s="627"/>
      <c r="J227" s="2082" t="s">
        <v>2876</v>
      </c>
      <c r="K227" s="2082"/>
      <c r="L227" s="2082"/>
      <c r="M227" s="2082"/>
      <c r="N227" s="2082"/>
      <c r="O227" s="627"/>
      <c r="P227" s="889"/>
    </row>
    <row r="228" spans="1:16">
      <c r="A228" s="891"/>
      <c r="B228" s="2098" t="s">
        <v>2877</v>
      </c>
      <c r="C228" s="2098"/>
      <c r="D228" s="2098"/>
      <c r="E228" s="1546"/>
      <c r="F228" s="1546"/>
      <c r="G228" s="892"/>
      <c r="H228" s="627"/>
      <c r="I228" s="627"/>
      <c r="J228" s="2073" t="s">
        <v>2875</v>
      </c>
      <c r="K228" s="2073"/>
      <c r="L228" s="2073"/>
      <c r="M228" s="2073"/>
      <c r="N228" s="2073"/>
      <c r="O228" s="627"/>
      <c r="P228" s="889"/>
    </row>
    <row r="229" spans="1:16">
      <c r="A229" s="891"/>
      <c r="B229" s="627"/>
      <c r="C229" s="627"/>
      <c r="D229" s="627"/>
      <c r="E229" s="627"/>
      <c r="F229" s="627"/>
      <c r="G229" s="627"/>
      <c r="H229" s="627"/>
      <c r="I229" s="627"/>
      <c r="J229" s="627"/>
      <c r="K229" s="627"/>
      <c r="L229" s="627"/>
      <c r="M229" s="627"/>
      <c r="N229" s="1517"/>
      <c r="O229" s="627"/>
      <c r="P229" s="889"/>
    </row>
    <row r="230" spans="1:16">
      <c r="D230" s="1297"/>
    </row>
    <row r="232" spans="1:16">
      <c r="A232" s="886" t="s">
        <v>1511</v>
      </c>
      <c r="B232" s="885"/>
      <c r="C232" s="885"/>
      <c r="D232" s="885"/>
      <c r="E232" s="885"/>
      <c r="F232" s="885"/>
      <c r="G232" s="885"/>
      <c r="I232" s="885" t="s">
        <v>1510</v>
      </c>
    </row>
    <row r="234" spans="1:16" ht="15.75">
      <c r="A234" s="883" t="s">
        <v>1509</v>
      </c>
      <c r="B234" s="881"/>
      <c r="C234" s="881"/>
      <c r="D234" s="881"/>
      <c r="E234" s="881"/>
      <c r="F234" s="881"/>
      <c r="G234" s="881"/>
      <c r="I234" s="880" t="s">
        <v>1508</v>
      </c>
    </row>
    <row r="235" spans="1:16" ht="15.75">
      <c r="A235" s="882" t="s">
        <v>1507</v>
      </c>
      <c r="B235" s="881"/>
      <c r="C235" s="881"/>
      <c r="D235" s="881"/>
      <c r="E235" s="881"/>
      <c r="F235" s="881"/>
      <c r="G235" s="881"/>
      <c r="I235" s="880" t="s">
        <v>1506</v>
      </c>
    </row>
    <row r="236" spans="1:16" ht="15.75">
      <c r="A236" s="884" t="s">
        <v>1505</v>
      </c>
      <c r="B236" s="881"/>
      <c r="C236" s="881"/>
      <c r="D236" s="881"/>
      <c r="E236" s="881"/>
      <c r="F236" s="881"/>
      <c r="G236" s="881"/>
      <c r="I236" s="881" t="s">
        <v>1505</v>
      </c>
    </row>
    <row r="237" spans="1:16" ht="15.75">
      <c r="A237" s="882" t="s">
        <v>1504</v>
      </c>
      <c r="B237" s="881"/>
      <c r="C237" s="881"/>
      <c r="D237" s="881"/>
      <c r="E237" s="881"/>
      <c r="F237" s="881"/>
      <c r="G237" s="881"/>
      <c r="I237" s="880" t="s">
        <v>1503</v>
      </c>
    </row>
    <row r="238" spans="1:16" ht="15.75">
      <c r="A238" s="884" t="s">
        <v>1502</v>
      </c>
      <c r="B238" s="881"/>
      <c r="C238" s="881"/>
      <c r="D238" s="881"/>
      <c r="E238" s="881"/>
      <c r="F238" s="881"/>
      <c r="G238" s="881"/>
      <c r="I238" s="881" t="s">
        <v>1502</v>
      </c>
    </row>
    <row r="239" spans="1:16" ht="15.75">
      <c r="A239" s="884" t="s">
        <v>1501</v>
      </c>
      <c r="B239" s="881"/>
      <c r="C239" s="881"/>
      <c r="D239" s="881"/>
      <c r="E239" s="881"/>
      <c r="F239" s="881"/>
      <c r="G239" s="881"/>
      <c r="I239" s="881" t="s">
        <v>1501</v>
      </c>
    </row>
    <row r="240" spans="1:16" ht="15.75">
      <c r="A240" s="882" t="s">
        <v>1500</v>
      </c>
      <c r="B240" s="881"/>
      <c r="C240" s="881"/>
      <c r="D240" s="881"/>
      <c r="E240" s="881"/>
      <c r="F240" s="881"/>
      <c r="G240" s="881"/>
      <c r="I240" s="880" t="s">
        <v>1499</v>
      </c>
    </row>
    <row r="241" spans="1:16" ht="15.75">
      <c r="A241" s="884" t="s">
        <v>1498</v>
      </c>
      <c r="B241" s="881"/>
      <c r="C241" s="881"/>
      <c r="D241" s="881"/>
      <c r="E241" s="881"/>
      <c r="F241" s="881"/>
      <c r="G241" s="881"/>
      <c r="I241" s="881" t="s">
        <v>1498</v>
      </c>
    </row>
    <row r="242" spans="1:16" ht="15.75">
      <c r="A242" s="883" t="s">
        <v>1497</v>
      </c>
      <c r="B242" s="881"/>
      <c r="C242" s="881"/>
      <c r="D242" s="881"/>
      <c r="E242" s="881"/>
      <c r="F242" s="881"/>
      <c r="G242" s="881"/>
      <c r="I242" s="880" t="s">
        <v>1496</v>
      </c>
    </row>
    <row r="243" spans="1:16" ht="15.75">
      <c r="A243" s="882" t="s">
        <v>1495</v>
      </c>
      <c r="B243" s="881"/>
      <c r="C243" s="881"/>
      <c r="D243" s="881"/>
      <c r="E243" s="881"/>
      <c r="F243" s="881"/>
      <c r="G243" s="881"/>
      <c r="I243" s="880" t="s">
        <v>1494</v>
      </c>
    </row>
    <row r="244" spans="1:16" ht="15.75">
      <c r="A244" s="882" t="s">
        <v>1493</v>
      </c>
      <c r="B244" s="881"/>
      <c r="C244" s="881"/>
      <c r="D244" s="881"/>
      <c r="E244" s="881"/>
      <c r="F244" s="881"/>
      <c r="G244" s="881"/>
      <c r="I244" s="880" t="s">
        <v>1492</v>
      </c>
    </row>
    <row r="245" spans="1:16" ht="15.75" thickBot="1"/>
    <row r="246" spans="1:16" ht="15.75" thickTop="1">
      <c r="A246" s="952"/>
      <c r="B246" s="949"/>
      <c r="C246" s="949"/>
      <c r="D246" s="949"/>
      <c r="E246" s="949"/>
      <c r="F246" s="949"/>
      <c r="G246" s="949"/>
      <c r="H246" s="951"/>
      <c r="I246" s="949"/>
      <c r="J246" s="949"/>
      <c r="K246" s="949"/>
      <c r="L246" s="949"/>
      <c r="M246" s="949"/>
      <c r="N246" s="950"/>
      <c r="O246" s="949"/>
      <c r="P246" s="948"/>
    </row>
    <row r="247" spans="1:16">
      <c r="A247" s="891"/>
      <c r="B247" s="627"/>
      <c r="C247" s="627"/>
      <c r="D247" s="627"/>
      <c r="E247" s="627"/>
      <c r="F247" s="627"/>
      <c r="G247" s="627"/>
      <c r="H247" s="947"/>
      <c r="I247" s="627"/>
      <c r="J247" s="627"/>
      <c r="K247" s="627"/>
      <c r="L247" s="627"/>
      <c r="M247" s="627"/>
      <c r="N247" s="1517"/>
      <c r="O247" s="627"/>
      <c r="P247" s="889"/>
    </row>
    <row r="248" spans="1:16">
      <c r="A248" s="891"/>
      <c r="B248" s="627"/>
      <c r="C248" s="627"/>
      <c r="D248" s="627"/>
      <c r="E248" s="627"/>
      <c r="F248" s="627"/>
      <c r="G248" s="627"/>
      <c r="H248" s="947"/>
      <c r="I248" s="627"/>
      <c r="J248" s="627"/>
      <c r="K248" s="627"/>
      <c r="L248" s="627"/>
      <c r="M248" s="627"/>
      <c r="N248" s="1517"/>
      <c r="O248" s="627"/>
      <c r="P248" s="889"/>
    </row>
    <row r="249" spans="1:16">
      <c r="A249" s="891"/>
      <c r="B249" s="627"/>
      <c r="C249" s="627"/>
      <c r="D249" s="627"/>
      <c r="E249" s="627"/>
      <c r="F249" s="627"/>
      <c r="G249" s="627"/>
      <c r="H249" s="627"/>
      <c r="I249" s="627"/>
      <c r="J249" s="627"/>
      <c r="K249" s="627"/>
      <c r="L249" s="627"/>
      <c r="M249" s="627"/>
      <c r="N249" s="1517"/>
      <c r="O249" s="627"/>
      <c r="P249" s="889"/>
    </row>
    <row r="250" spans="1:16">
      <c r="A250" s="891"/>
      <c r="B250" s="627"/>
      <c r="C250" s="627"/>
      <c r="D250" s="627"/>
      <c r="E250" s="627"/>
      <c r="F250" s="627"/>
      <c r="G250" s="627"/>
      <c r="H250" s="627"/>
      <c r="I250" s="627"/>
      <c r="J250" s="627"/>
      <c r="K250" s="627"/>
      <c r="L250" s="627"/>
      <c r="M250" s="627"/>
      <c r="N250" s="1517"/>
      <c r="O250" s="627"/>
      <c r="P250" s="889"/>
    </row>
    <row r="251" spans="1:16">
      <c r="A251" s="891"/>
      <c r="B251" s="627"/>
      <c r="C251" s="627"/>
      <c r="D251" s="627"/>
      <c r="E251" s="627"/>
      <c r="F251" s="627"/>
      <c r="G251" s="627"/>
      <c r="H251" s="627"/>
      <c r="I251" s="627"/>
      <c r="J251" s="627"/>
      <c r="K251" s="627"/>
      <c r="L251" s="627"/>
      <c r="M251" s="627"/>
      <c r="N251" s="1517"/>
      <c r="O251" s="627"/>
      <c r="P251" s="889"/>
    </row>
    <row r="252" spans="1:16">
      <c r="A252" s="891"/>
      <c r="B252" s="627"/>
      <c r="C252" s="627"/>
      <c r="D252" s="627"/>
      <c r="E252" s="627"/>
      <c r="F252" s="627"/>
      <c r="G252" s="627"/>
      <c r="H252" s="627"/>
      <c r="I252" s="627"/>
      <c r="J252" s="627"/>
      <c r="K252" s="627"/>
      <c r="L252" s="627"/>
      <c r="M252" s="627"/>
      <c r="N252" s="1517"/>
      <c r="O252" s="627"/>
      <c r="P252" s="889"/>
    </row>
    <row r="253" spans="1:16">
      <c r="A253" s="891"/>
      <c r="B253" s="946"/>
      <c r="C253" s="945"/>
      <c r="D253" s="944"/>
      <c r="E253" s="944"/>
      <c r="F253" s="627"/>
      <c r="G253" s="627"/>
      <c r="H253" s="627"/>
      <c r="I253" s="627"/>
      <c r="J253" s="942"/>
      <c r="K253" s="942"/>
      <c r="L253" s="627"/>
      <c r="M253" s="627"/>
      <c r="N253" s="1517"/>
      <c r="O253" s="627"/>
      <c r="P253" s="889"/>
    </row>
    <row r="254" spans="1:16">
      <c r="A254" s="891"/>
      <c r="B254" s="627"/>
      <c r="C254" s="627"/>
      <c r="D254" s="627"/>
      <c r="E254" s="627"/>
      <c r="F254" s="627"/>
      <c r="G254" s="627"/>
      <c r="H254" s="627"/>
      <c r="I254" s="627"/>
      <c r="J254" s="942"/>
      <c r="K254" s="942"/>
      <c r="L254" s="627"/>
      <c r="M254" s="627"/>
      <c r="N254" s="1517"/>
      <c r="O254" s="627"/>
      <c r="P254" s="889"/>
    </row>
    <row r="255" spans="1:16">
      <c r="A255" s="891"/>
      <c r="B255" s="627"/>
      <c r="C255" s="627"/>
      <c r="D255" s="627"/>
      <c r="E255" s="627"/>
      <c r="F255" s="627"/>
      <c r="G255" s="627"/>
      <c r="H255" s="627"/>
      <c r="I255" s="627"/>
      <c r="J255" s="942"/>
      <c r="K255" s="942"/>
      <c r="L255" s="627"/>
      <c r="M255" s="627"/>
      <c r="N255" s="1517"/>
      <c r="O255" s="627"/>
      <c r="P255" s="889"/>
    </row>
    <row r="256" spans="1:16">
      <c r="A256" s="891"/>
      <c r="B256" s="627"/>
      <c r="C256" s="627"/>
      <c r="D256" s="627"/>
      <c r="E256" s="627"/>
      <c r="F256" s="627"/>
      <c r="G256" s="627"/>
      <c r="H256" s="627"/>
      <c r="I256" s="627"/>
      <c r="J256" s="942"/>
      <c r="K256" s="942"/>
      <c r="L256" s="627"/>
      <c r="M256" s="627"/>
      <c r="N256" s="1517"/>
      <c r="O256" s="627"/>
      <c r="P256" s="889"/>
    </row>
    <row r="257" spans="1:16">
      <c r="A257" s="891"/>
      <c r="B257" s="1524" t="s">
        <v>1559</v>
      </c>
      <c r="C257" s="2074" t="s">
        <v>2899</v>
      </c>
      <c r="D257" s="2074"/>
      <c r="E257" s="2074"/>
      <c r="F257" s="2074"/>
      <c r="G257" s="2074"/>
      <c r="H257" s="627"/>
      <c r="I257" s="627"/>
      <c r="J257" s="942"/>
      <c r="K257" s="942"/>
      <c r="L257" s="627"/>
      <c r="M257" s="627"/>
      <c r="N257" s="1517"/>
      <c r="O257" s="627"/>
      <c r="P257" s="889"/>
    </row>
    <row r="258" spans="1:16">
      <c r="A258" s="891"/>
      <c r="B258" s="627"/>
      <c r="C258" s="627"/>
      <c r="D258" s="627"/>
      <c r="E258" s="627"/>
      <c r="F258" s="627"/>
      <c r="G258" s="895"/>
      <c r="H258" s="627"/>
      <c r="I258" s="627"/>
      <c r="J258" s="942"/>
      <c r="K258" s="942"/>
      <c r="L258" s="627"/>
      <c r="M258" s="627"/>
      <c r="N258" s="1517"/>
      <c r="O258" s="627"/>
      <c r="P258" s="889"/>
    </row>
    <row r="259" spans="1:16">
      <c r="A259" s="891"/>
      <c r="B259" s="1525" t="s">
        <v>1558</v>
      </c>
      <c r="C259" s="2074" t="s">
        <v>2900</v>
      </c>
      <c r="D259" s="2074"/>
      <c r="E259" s="2074"/>
      <c r="F259" s="2074"/>
      <c r="G259" s="2074"/>
      <c r="H259" s="627"/>
      <c r="I259" s="627"/>
      <c r="J259" s="1524" t="s">
        <v>1438</v>
      </c>
      <c r="K259" s="2082" t="s">
        <v>2901</v>
      </c>
      <c r="L259" s="2082"/>
      <c r="M259" s="2082"/>
      <c r="N259" s="2082"/>
      <c r="O259" s="627"/>
      <c r="P259" s="889"/>
    </row>
    <row r="260" spans="1:16">
      <c r="A260" s="891"/>
      <c r="B260" s="627"/>
      <c r="C260" s="627"/>
      <c r="D260" s="627"/>
      <c r="E260" s="627"/>
      <c r="F260" s="627"/>
      <c r="G260" s="895"/>
      <c r="H260" s="627"/>
      <c r="I260" s="627"/>
      <c r="J260" s="942"/>
      <c r="K260" s="942"/>
      <c r="L260" s="942"/>
      <c r="M260" s="627"/>
      <c r="N260" s="1517"/>
      <c r="O260" s="627"/>
      <c r="P260" s="889"/>
    </row>
    <row r="261" spans="1:16" ht="15" customHeight="1">
      <c r="A261" s="891"/>
      <c r="B261" s="943" t="s">
        <v>1555</v>
      </c>
      <c r="C261" s="2074" t="s">
        <v>2902</v>
      </c>
      <c r="D261" s="2074"/>
      <c r="E261" s="2074"/>
      <c r="F261" s="2074"/>
      <c r="G261" s="2074"/>
      <c r="H261" s="627"/>
      <c r="I261" s="627"/>
      <c r="J261" s="942"/>
      <c r="K261" s="942"/>
      <c r="L261" s="627"/>
      <c r="M261" s="627"/>
      <c r="N261" s="1517"/>
      <c r="O261" s="627"/>
      <c r="P261" s="889"/>
    </row>
    <row r="262" spans="1:16">
      <c r="A262" s="891"/>
      <c r="B262" s="627"/>
      <c r="C262" s="627"/>
      <c r="D262" s="627"/>
      <c r="E262" s="627"/>
      <c r="F262" s="627"/>
      <c r="G262" s="895"/>
      <c r="H262" s="627"/>
      <c r="I262" s="627"/>
      <c r="J262" s="942"/>
      <c r="K262" s="942"/>
      <c r="L262" s="627"/>
      <c r="M262" s="627"/>
      <c r="N262" s="1517"/>
      <c r="O262" s="627"/>
      <c r="P262" s="889"/>
    </row>
    <row r="263" spans="1:16">
      <c r="A263" s="891"/>
      <c r="B263" s="627"/>
      <c r="C263" s="627"/>
      <c r="D263" s="627"/>
      <c r="E263" s="627"/>
      <c r="F263" s="627"/>
      <c r="G263" s="895"/>
      <c r="H263" s="627"/>
      <c r="I263" s="627"/>
      <c r="J263" s="942"/>
      <c r="K263" s="942"/>
      <c r="L263" s="627"/>
      <c r="M263" s="627"/>
      <c r="N263" s="1517"/>
      <c r="O263" s="627"/>
      <c r="P263" s="889"/>
    </row>
    <row r="264" spans="1:16" ht="15.75" thickBot="1">
      <c r="A264" s="891"/>
      <c r="B264" s="627"/>
      <c r="C264" s="627"/>
      <c r="D264" s="627"/>
      <c r="E264" s="627"/>
      <c r="F264" s="627"/>
      <c r="G264" s="627"/>
      <c r="H264" s="627"/>
      <c r="I264" s="627"/>
      <c r="J264" s="627"/>
      <c r="K264" s="627"/>
      <c r="L264" s="627"/>
      <c r="M264" s="627"/>
      <c r="N264" s="1517"/>
      <c r="O264" s="627"/>
      <c r="P264" s="889"/>
    </row>
    <row r="265" spans="1:16">
      <c r="A265" s="891"/>
      <c r="B265" s="2083" t="s">
        <v>1553</v>
      </c>
      <c r="C265" s="2084"/>
      <c r="D265" s="2084"/>
      <c r="E265" s="2084"/>
      <c r="F265" s="2084"/>
      <c r="G265" s="2084"/>
      <c r="H265" s="2084"/>
      <c r="I265" s="2084"/>
      <c r="J265" s="2084"/>
      <c r="K265" s="2084"/>
      <c r="L265" s="2084"/>
      <c r="M265" s="2084"/>
      <c r="N265" s="2084"/>
      <c r="O265" s="2085"/>
      <c r="P265" s="889"/>
    </row>
    <row r="266" spans="1:16" ht="15.75" thickBot="1">
      <c r="A266" s="891"/>
      <c r="B266" s="2086"/>
      <c r="C266" s="2087"/>
      <c r="D266" s="2087"/>
      <c r="E266" s="2087"/>
      <c r="F266" s="2087"/>
      <c r="G266" s="2087"/>
      <c r="H266" s="2087"/>
      <c r="I266" s="2087"/>
      <c r="J266" s="2087"/>
      <c r="K266" s="2087"/>
      <c r="L266" s="2087"/>
      <c r="M266" s="2087"/>
      <c r="N266" s="2087"/>
      <c r="O266" s="2088"/>
      <c r="P266" s="889"/>
    </row>
    <row r="267" spans="1:16" ht="15.75" thickBot="1">
      <c r="A267" s="891"/>
      <c r="B267" s="938"/>
      <c r="C267" s="938"/>
      <c r="D267" s="938"/>
      <c r="E267" s="938"/>
      <c r="F267" s="938"/>
      <c r="G267" s="938"/>
      <c r="H267" s="938"/>
      <c r="I267" s="938"/>
      <c r="J267" s="938"/>
      <c r="K267" s="938"/>
      <c r="L267" s="938"/>
      <c r="M267" s="938"/>
      <c r="N267" s="941"/>
      <c r="O267" s="938"/>
      <c r="P267" s="889"/>
    </row>
    <row r="268" spans="1:16" ht="15.75" thickBot="1">
      <c r="A268" s="891"/>
      <c r="B268" s="2089" t="s">
        <v>1552</v>
      </c>
      <c r="C268" s="2090"/>
      <c r="D268" s="2090"/>
      <c r="E268" s="2090"/>
      <c r="F268" s="2091"/>
      <c r="G268" s="940"/>
      <c r="H268" s="2089" t="s">
        <v>1551</v>
      </c>
      <c r="I268" s="2090"/>
      <c r="J268" s="2090"/>
      <c r="K268" s="2090"/>
      <c r="L268" s="2091"/>
      <c r="M268" s="940"/>
      <c r="N268" s="2092" t="s">
        <v>1550</v>
      </c>
      <c r="O268" s="2093"/>
      <c r="P268" s="889"/>
    </row>
    <row r="269" spans="1:16" ht="15.75" thickBot="1">
      <c r="A269" s="891"/>
      <c r="B269" s="2089" t="s">
        <v>1549</v>
      </c>
      <c r="C269" s="2090"/>
      <c r="D269" s="2090"/>
      <c r="E269" s="2091"/>
      <c r="F269" s="939" t="s">
        <v>1548</v>
      </c>
      <c r="G269" s="938"/>
      <c r="H269" s="2089" t="s">
        <v>1549</v>
      </c>
      <c r="I269" s="2090"/>
      <c r="J269" s="2090"/>
      <c r="K269" s="2091"/>
      <c r="L269" s="939" t="s">
        <v>1548</v>
      </c>
      <c r="M269" s="938"/>
      <c r="N269" s="2094"/>
      <c r="O269" s="2095"/>
      <c r="P269" s="889"/>
    </row>
    <row r="270" spans="1:16" ht="15.75">
      <c r="A270" s="891"/>
      <c r="B270" s="935" t="s">
        <v>2896</v>
      </c>
      <c r="C270" s="934"/>
      <c r="D270" s="933" t="s">
        <v>1547</v>
      </c>
      <c r="E270" s="933"/>
      <c r="F270" s="937">
        <v>1327866</v>
      </c>
      <c r="G270" s="936"/>
      <c r="H270" s="935" t="s">
        <v>1651</v>
      </c>
      <c r="I270" s="934"/>
      <c r="J270" s="933" t="s">
        <v>1546</v>
      </c>
      <c r="K270" s="933"/>
      <c r="L270" s="932">
        <v>1327866</v>
      </c>
      <c r="M270" s="925"/>
      <c r="N270" s="931"/>
      <c r="O270" s="930"/>
      <c r="P270" s="889"/>
    </row>
    <row r="271" spans="1:16" ht="15.75">
      <c r="A271" s="891"/>
      <c r="B271" s="929"/>
      <c r="C271" s="627"/>
      <c r="D271" s="627"/>
      <c r="E271" s="627"/>
      <c r="F271" s="928"/>
      <c r="G271" s="927"/>
      <c r="H271" s="929"/>
      <c r="I271" s="627"/>
      <c r="J271" s="627"/>
      <c r="K271" s="627"/>
      <c r="L271" s="926"/>
      <c r="M271" s="925"/>
      <c r="N271" s="909"/>
      <c r="O271" s="908"/>
      <c r="P271" s="889"/>
    </row>
    <row r="272" spans="1:16" ht="15.75">
      <c r="A272" s="891"/>
      <c r="B272" s="924" t="s">
        <v>1545</v>
      </c>
      <c r="C272" s="1523"/>
      <c r="D272" s="627"/>
      <c r="E272" s="894"/>
      <c r="F272" s="928">
        <v>394464</v>
      </c>
      <c r="G272" s="927"/>
      <c r="H272" s="924" t="s">
        <v>1544</v>
      </c>
      <c r="I272" s="627"/>
      <c r="J272" s="627"/>
      <c r="K272" s="627"/>
      <c r="L272" s="926">
        <v>394464</v>
      </c>
      <c r="M272" s="925"/>
      <c r="N272" s="909"/>
      <c r="O272" s="908"/>
      <c r="P272" s="889"/>
    </row>
    <row r="273" spans="1:16">
      <c r="A273" s="921"/>
      <c r="B273" s="910"/>
      <c r="C273" s="627"/>
      <c r="D273" s="627"/>
      <c r="E273" s="627"/>
      <c r="F273" s="908"/>
      <c r="G273" s="627"/>
      <c r="H273" s="910"/>
      <c r="I273" s="627"/>
      <c r="J273" s="627"/>
      <c r="K273" s="627"/>
      <c r="L273" s="908"/>
      <c r="M273" s="627"/>
      <c r="N273" s="913"/>
      <c r="O273" s="908"/>
      <c r="P273" s="889"/>
    </row>
    <row r="274" spans="1:16" ht="15" customHeight="1">
      <c r="A274" s="921"/>
      <c r="B274" s="2078" t="s">
        <v>1543</v>
      </c>
      <c r="C274" s="2076"/>
      <c r="D274" s="2079" t="s">
        <v>1542</v>
      </c>
      <c r="E274" s="2080">
        <v>1327866</v>
      </c>
      <c r="F274" s="2081"/>
      <c r="G274" s="1521"/>
      <c r="H274" s="2078" t="s">
        <v>1540</v>
      </c>
      <c r="I274" s="2076"/>
      <c r="J274" s="2079" t="s">
        <v>1541</v>
      </c>
      <c r="K274" s="2080">
        <v>1327866</v>
      </c>
      <c r="L274" s="2081"/>
      <c r="M274" s="1521"/>
      <c r="N274" s="909"/>
      <c r="O274" s="908"/>
      <c r="P274" s="889"/>
    </row>
    <row r="275" spans="1:16">
      <c r="A275" s="891"/>
      <c r="B275" s="2077"/>
      <c r="C275" s="2076"/>
      <c r="D275" s="2079"/>
      <c r="E275" s="2080"/>
      <c r="F275" s="2081"/>
      <c r="G275" s="1521"/>
      <c r="H275" s="2077"/>
      <c r="I275" s="2076"/>
      <c r="J275" s="2079"/>
      <c r="K275" s="2080"/>
      <c r="L275" s="2081"/>
      <c r="M275" s="1521"/>
      <c r="N275" s="909"/>
      <c r="O275" s="908"/>
      <c r="P275" s="889"/>
    </row>
    <row r="276" spans="1:16">
      <c r="A276" s="891"/>
      <c r="B276" s="910"/>
      <c r="C276" s="627"/>
      <c r="D276" s="627"/>
      <c r="E276" s="627"/>
      <c r="F276" s="908"/>
      <c r="G276" s="627"/>
      <c r="H276" s="910"/>
      <c r="I276" s="627"/>
      <c r="J276" s="627"/>
      <c r="K276" s="627"/>
      <c r="L276" s="908"/>
      <c r="M276" s="627"/>
      <c r="N276" s="909"/>
      <c r="O276" s="908"/>
      <c r="P276" s="889"/>
    </row>
    <row r="277" spans="1:16" ht="15" customHeight="1">
      <c r="A277" s="891"/>
      <c r="B277" s="2078" t="s">
        <v>1540</v>
      </c>
      <c r="C277" s="2076"/>
      <c r="D277" s="2079" t="s">
        <v>1539</v>
      </c>
      <c r="E277" s="2080">
        <v>0</v>
      </c>
      <c r="F277" s="2081"/>
      <c r="G277" s="1521"/>
      <c r="H277" s="2075" t="s">
        <v>1538</v>
      </c>
      <c r="I277" s="2076"/>
      <c r="J277" s="2079" t="s">
        <v>1537</v>
      </c>
      <c r="K277" s="2080">
        <v>0</v>
      </c>
      <c r="L277" s="2081"/>
      <c r="M277" s="1521"/>
      <c r="N277" s="909"/>
      <c r="O277" s="908"/>
      <c r="P277" s="889"/>
    </row>
    <row r="278" spans="1:16">
      <c r="A278" s="891"/>
      <c r="B278" s="2077"/>
      <c r="C278" s="2076"/>
      <c r="D278" s="2079"/>
      <c r="E278" s="2080"/>
      <c r="F278" s="2081"/>
      <c r="G278" s="1521"/>
      <c r="H278" s="2077"/>
      <c r="I278" s="2076"/>
      <c r="J278" s="2079"/>
      <c r="K278" s="2080"/>
      <c r="L278" s="2081"/>
      <c r="M278" s="1521"/>
      <c r="N278" s="909"/>
      <c r="O278" s="908"/>
      <c r="P278" s="889"/>
    </row>
    <row r="279" spans="1:16">
      <c r="A279" s="891"/>
      <c r="B279" s="910"/>
      <c r="C279" s="627"/>
      <c r="D279" s="627"/>
      <c r="E279" s="627"/>
      <c r="F279" s="908"/>
      <c r="G279" s="627"/>
      <c r="H279" s="910"/>
      <c r="I279" s="627"/>
      <c r="J279" s="627"/>
      <c r="K279" s="627"/>
      <c r="L279" s="908"/>
      <c r="M279" s="627"/>
      <c r="N279" s="909"/>
      <c r="O279" s="908"/>
      <c r="P279" s="889"/>
    </row>
    <row r="280" spans="1:16" ht="15" customHeight="1">
      <c r="A280" s="891"/>
      <c r="B280" s="2078" t="s">
        <v>1536</v>
      </c>
      <c r="C280" s="2076"/>
      <c r="D280" s="2079" t="s">
        <v>1535</v>
      </c>
      <c r="E280" s="2080">
        <v>0</v>
      </c>
      <c r="F280" s="2081"/>
      <c r="G280" s="1521"/>
      <c r="H280" s="2078" t="s">
        <v>1534</v>
      </c>
      <c r="I280" s="2076"/>
      <c r="J280" s="2079" t="s">
        <v>1533</v>
      </c>
      <c r="K280" s="2080">
        <v>0</v>
      </c>
      <c r="L280" s="2081"/>
      <c r="M280" s="627"/>
      <c r="N280" s="909"/>
      <c r="O280" s="908"/>
      <c r="P280" s="889"/>
    </row>
    <row r="281" spans="1:16">
      <c r="A281" s="891"/>
      <c r="B281" s="2077"/>
      <c r="C281" s="2076"/>
      <c r="D281" s="2079"/>
      <c r="E281" s="2080"/>
      <c r="F281" s="2081"/>
      <c r="G281" s="1521"/>
      <c r="H281" s="2077"/>
      <c r="I281" s="2076"/>
      <c r="J281" s="2079"/>
      <c r="K281" s="2080"/>
      <c r="L281" s="2081"/>
      <c r="M281" s="627"/>
      <c r="N281" s="909"/>
      <c r="O281" s="908"/>
      <c r="P281" s="889"/>
    </row>
    <row r="282" spans="1:16">
      <c r="A282" s="891"/>
      <c r="B282" s="910"/>
      <c r="C282" s="627"/>
      <c r="D282" s="627"/>
      <c r="E282" s="627"/>
      <c r="F282" s="908"/>
      <c r="G282" s="627"/>
      <c r="H282" s="910"/>
      <c r="I282" s="627"/>
      <c r="J282" s="627"/>
      <c r="K282" s="627"/>
      <c r="L282" s="908"/>
      <c r="M282" s="627"/>
      <c r="N282" s="913"/>
      <c r="O282" s="908"/>
      <c r="P282" s="889"/>
    </row>
    <row r="283" spans="1:16" ht="15.75">
      <c r="A283" s="891"/>
      <c r="B283" s="924" t="s">
        <v>1532</v>
      </c>
      <c r="C283" s="1523"/>
      <c r="D283" s="627"/>
      <c r="E283" s="627"/>
      <c r="F283" s="922">
        <v>0</v>
      </c>
      <c r="G283" s="627"/>
      <c r="H283" s="923" t="s">
        <v>1531</v>
      </c>
      <c r="I283" s="627"/>
      <c r="J283" s="627"/>
      <c r="K283" s="627"/>
      <c r="L283" s="922">
        <v>0</v>
      </c>
      <c r="M283" s="627"/>
      <c r="N283" s="2099"/>
      <c r="O283" s="2100"/>
      <c r="P283" s="889"/>
    </row>
    <row r="284" spans="1:16">
      <c r="A284" s="921"/>
      <c r="B284" s="910"/>
      <c r="C284" s="627"/>
      <c r="D284" s="627"/>
      <c r="E284" s="627"/>
      <c r="F284" s="908"/>
      <c r="G284" s="627"/>
      <c r="H284" s="910"/>
      <c r="I284" s="627"/>
      <c r="J284" s="627"/>
      <c r="K284" s="627"/>
      <c r="L284" s="908"/>
      <c r="M284" s="627"/>
      <c r="N284" s="909"/>
      <c r="O284" s="908"/>
      <c r="P284" s="889"/>
    </row>
    <row r="285" spans="1:16" ht="15" customHeight="1">
      <c r="A285" s="891"/>
      <c r="B285" s="2078" t="s">
        <v>1529</v>
      </c>
      <c r="C285" s="2076"/>
      <c r="D285" s="2079" t="s">
        <v>1530</v>
      </c>
      <c r="E285" s="2080">
        <v>0</v>
      </c>
      <c r="F285" s="2081"/>
      <c r="G285" s="1521"/>
      <c r="H285" s="2078" t="s">
        <v>1529</v>
      </c>
      <c r="I285" s="2076"/>
      <c r="J285" s="2079" t="s">
        <v>1528</v>
      </c>
      <c r="K285" s="2080">
        <v>0</v>
      </c>
      <c r="L285" s="2081"/>
      <c r="M285" s="1521"/>
      <c r="N285" s="909"/>
      <c r="O285" s="908"/>
      <c r="P285" s="889"/>
    </row>
    <row r="286" spans="1:16" ht="15" customHeight="1">
      <c r="A286" s="891"/>
      <c r="B286" s="2077"/>
      <c r="C286" s="2076"/>
      <c r="D286" s="2079"/>
      <c r="E286" s="2080"/>
      <c r="F286" s="2081"/>
      <c r="G286" s="1521"/>
      <c r="H286" s="2077"/>
      <c r="I286" s="2076"/>
      <c r="J286" s="2079"/>
      <c r="K286" s="2080"/>
      <c r="L286" s="2081"/>
      <c r="M286" s="1521"/>
      <c r="N286" s="909"/>
      <c r="O286" s="908"/>
      <c r="P286" s="889"/>
    </row>
    <row r="287" spans="1:16" ht="18.75" customHeight="1">
      <c r="A287" s="891"/>
      <c r="B287" s="910"/>
      <c r="C287" s="627"/>
      <c r="D287" s="627"/>
      <c r="E287" s="627"/>
      <c r="F287" s="908"/>
      <c r="G287" s="627"/>
      <c r="H287" s="910"/>
      <c r="I287" s="627"/>
      <c r="J287" s="627"/>
      <c r="K287" s="627"/>
      <c r="L287" s="908"/>
      <c r="M287" s="627"/>
      <c r="N287" s="909"/>
      <c r="O287" s="908"/>
      <c r="P287" s="889"/>
    </row>
    <row r="288" spans="1:16" ht="15" customHeight="1">
      <c r="A288" s="891"/>
      <c r="B288" s="2078" t="s">
        <v>1527</v>
      </c>
      <c r="C288" s="2076"/>
      <c r="D288" s="2079" t="s">
        <v>1526</v>
      </c>
      <c r="E288" s="2080">
        <v>0</v>
      </c>
      <c r="F288" s="2081"/>
      <c r="G288" s="1521"/>
      <c r="H288" s="2078" t="s">
        <v>1525</v>
      </c>
      <c r="I288" s="2076"/>
      <c r="J288" s="2079" t="s">
        <v>1524</v>
      </c>
      <c r="K288" s="2080">
        <v>0</v>
      </c>
      <c r="L288" s="2081"/>
      <c r="M288" s="1521"/>
      <c r="N288" s="913"/>
      <c r="O288" s="908"/>
      <c r="P288" s="889"/>
    </row>
    <row r="289" spans="1:16" ht="32.25" customHeight="1">
      <c r="A289" s="891"/>
      <c r="B289" s="2077"/>
      <c r="C289" s="2076"/>
      <c r="D289" s="2079"/>
      <c r="E289" s="2080"/>
      <c r="F289" s="2081"/>
      <c r="G289" s="1521"/>
      <c r="H289" s="2077"/>
      <c r="I289" s="2076"/>
      <c r="J289" s="2079"/>
      <c r="K289" s="2080"/>
      <c r="L289" s="2081"/>
      <c r="M289" s="1521"/>
      <c r="N289" s="909"/>
      <c r="O289" s="908"/>
      <c r="P289" s="889"/>
    </row>
    <row r="290" spans="1:16">
      <c r="A290" s="891"/>
      <c r="B290" s="910"/>
      <c r="C290" s="627"/>
      <c r="D290" s="627"/>
      <c r="E290" s="627"/>
      <c r="F290" s="908"/>
      <c r="G290" s="627"/>
      <c r="H290" s="910"/>
      <c r="I290" s="627"/>
      <c r="J290" s="627"/>
      <c r="K290" s="627"/>
      <c r="L290" s="908"/>
      <c r="M290" s="627"/>
      <c r="N290" s="909"/>
      <c r="O290" s="908"/>
      <c r="P290" s="889"/>
    </row>
    <row r="291" spans="1:16" ht="15" customHeight="1">
      <c r="A291" s="891"/>
      <c r="B291" s="2078" t="s">
        <v>1520</v>
      </c>
      <c r="C291" s="2101"/>
      <c r="D291" s="2079" t="s">
        <v>1523</v>
      </c>
      <c r="E291" s="2080">
        <v>0</v>
      </c>
      <c r="F291" s="2081"/>
      <c r="G291" s="1521"/>
      <c r="H291" s="2102" t="s">
        <v>1522</v>
      </c>
      <c r="I291" s="2103"/>
      <c r="J291" s="2079" t="s">
        <v>1521</v>
      </c>
      <c r="K291" s="2080">
        <v>0</v>
      </c>
      <c r="L291" s="2081"/>
      <c r="M291" s="1521"/>
      <c r="N291" s="909"/>
      <c r="O291" s="908"/>
      <c r="P291" s="889"/>
    </row>
    <row r="292" spans="1:16">
      <c r="A292" s="891"/>
      <c r="B292" s="2078"/>
      <c r="C292" s="2101"/>
      <c r="D292" s="2079"/>
      <c r="E292" s="2080"/>
      <c r="F292" s="2081"/>
      <c r="G292" s="1521"/>
      <c r="H292" s="2104"/>
      <c r="I292" s="2103"/>
      <c r="J292" s="2079"/>
      <c r="K292" s="2080"/>
      <c r="L292" s="2081"/>
      <c r="M292" s="1521"/>
      <c r="N292" s="909"/>
      <c r="O292" s="908"/>
      <c r="P292" s="889"/>
    </row>
    <row r="293" spans="1:16">
      <c r="A293" s="891"/>
      <c r="B293" s="2078"/>
      <c r="C293" s="2101"/>
      <c r="D293" s="1520"/>
      <c r="E293" s="1521"/>
      <c r="F293" s="1522"/>
      <c r="G293" s="1521"/>
      <c r="H293" s="1526"/>
      <c r="I293" s="1527"/>
      <c r="J293" s="1520"/>
      <c r="K293" s="1521"/>
      <c r="L293" s="1522"/>
      <c r="M293" s="1521"/>
      <c r="N293" s="909"/>
      <c r="O293" s="908"/>
      <c r="P293" s="889"/>
    </row>
    <row r="294" spans="1:16" ht="15" customHeight="1">
      <c r="A294" s="891"/>
      <c r="B294" s="910"/>
      <c r="C294" s="627"/>
      <c r="D294" s="627"/>
      <c r="E294" s="627"/>
      <c r="F294" s="908"/>
      <c r="G294" s="627"/>
      <c r="H294" s="2104" t="s">
        <v>1520</v>
      </c>
      <c r="I294" s="2103"/>
      <c r="J294" s="2079" t="s">
        <v>1519</v>
      </c>
      <c r="K294" s="627"/>
      <c r="L294" s="908"/>
      <c r="M294" s="627"/>
      <c r="N294" s="909"/>
      <c r="O294" s="908"/>
      <c r="P294" s="889"/>
    </row>
    <row r="295" spans="1:16" ht="15" customHeight="1">
      <c r="A295" s="891"/>
      <c r="B295" s="2078" t="s">
        <v>1518</v>
      </c>
      <c r="C295" s="2076"/>
      <c r="D295" s="2079" t="s">
        <v>1517</v>
      </c>
      <c r="E295" s="2080">
        <v>0</v>
      </c>
      <c r="F295" s="2081"/>
      <c r="G295" s="1521"/>
      <c r="H295" s="2104"/>
      <c r="I295" s="2103"/>
      <c r="J295" s="2079"/>
      <c r="K295" s="919">
        <v>0</v>
      </c>
      <c r="L295" s="2081"/>
      <c r="M295" s="1521"/>
      <c r="N295" s="909"/>
      <c r="O295" s="912"/>
      <c r="P295" s="889"/>
    </row>
    <row r="296" spans="1:16">
      <c r="A296" s="891"/>
      <c r="B296" s="2077"/>
      <c r="C296" s="2076"/>
      <c r="D296" s="2079"/>
      <c r="E296" s="2080"/>
      <c r="F296" s="2081"/>
      <c r="G296" s="1521"/>
      <c r="H296" s="2104"/>
      <c r="I296" s="2103"/>
      <c r="J296" s="2079"/>
      <c r="K296" s="919"/>
      <c r="L296" s="2081"/>
      <c r="M296" s="1521"/>
      <c r="N296" s="913"/>
      <c r="O296" s="912"/>
      <c r="P296" s="889"/>
    </row>
    <row r="297" spans="1:16">
      <c r="A297" s="891"/>
      <c r="B297" s="1519"/>
      <c r="C297" s="1518"/>
      <c r="D297" s="1520"/>
      <c r="E297" s="1521"/>
      <c r="F297" s="1522"/>
      <c r="G297" s="1521"/>
      <c r="H297" s="1526"/>
      <c r="I297" s="1520"/>
      <c r="J297" s="1520"/>
      <c r="K297" s="1521"/>
      <c r="L297" s="1522"/>
      <c r="M297" s="1521"/>
      <c r="N297" s="913"/>
      <c r="O297" s="912"/>
      <c r="P297" s="889"/>
    </row>
    <row r="298" spans="1:16">
      <c r="A298" s="891"/>
      <c r="B298" s="1519"/>
      <c r="C298" s="1518"/>
      <c r="D298" s="1520"/>
      <c r="E298" s="1521"/>
      <c r="F298" s="1522"/>
      <c r="G298" s="1521"/>
      <c r="H298" s="2078" t="s">
        <v>1516</v>
      </c>
      <c r="I298" s="2096"/>
      <c r="J298" s="2079" t="s">
        <v>1515</v>
      </c>
      <c r="K298" s="1521"/>
      <c r="L298" s="1522"/>
      <c r="M298" s="1521"/>
      <c r="N298" s="913"/>
      <c r="O298" s="912"/>
      <c r="P298" s="889"/>
    </row>
    <row r="299" spans="1:16">
      <c r="A299" s="891"/>
      <c r="B299" s="1519"/>
      <c r="C299" s="1518"/>
      <c r="D299" s="1520"/>
      <c r="E299" s="1521"/>
      <c r="F299" s="1522"/>
      <c r="G299" s="1521"/>
      <c r="H299" s="2075"/>
      <c r="I299" s="2096"/>
      <c r="J299" s="2079"/>
      <c r="K299" s="1521"/>
      <c r="L299" s="1522"/>
      <c r="M299" s="1521"/>
      <c r="N299" s="913"/>
      <c r="O299" s="912"/>
      <c r="P299" s="889"/>
    </row>
    <row r="300" spans="1:16">
      <c r="A300" s="891"/>
      <c r="B300" s="911"/>
      <c r="C300" s="627"/>
      <c r="D300" s="627"/>
      <c r="E300" s="627"/>
      <c r="F300" s="908"/>
      <c r="G300" s="627"/>
      <c r="H300" s="910"/>
      <c r="I300" s="627"/>
      <c r="J300" s="627"/>
      <c r="K300" s="627"/>
      <c r="L300" s="908"/>
      <c r="M300" s="1521"/>
      <c r="N300" s="909"/>
      <c r="O300" s="908"/>
      <c r="P300" s="889"/>
    </row>
    <row r="301" spans="1:16" ht="16.5" thickBot="1">
      <c r="A301" s="891"/>
      <c r="B301" s="907" t="s">
        <v>2898</v>
      </c>
      <c r="C301" s="906"/>
      <c r="D301" s="905" t="s">
        <v>1514</v>
      </c>
      <c r="E301" s="905"/>
      <c r="F301" s="904">
        <f>+F270+F272-F283</f>
        <v>1722330</v>
      </c>
      <c r="G301" s="894"/>
      <c r="H301" s="907" t="s">
        <v>2898</v>
      </c>
      <c r="I301" s="906"/>
      <c r="J301" s="905" t="s">
        <v>1513</v>
      </c>
      <c r="K301" s="905"/>
      <c r="L301" s="904">
        <f>+L270+L272-L283</f>
        <v>1722330</v>
      </c>
      <c r="M301" s="1521"/>
      <c r="N301" s="903"/>
      <c r="O301" s="902"/>
      <c r="P301" s="889"/>
    </row>
    <row r="302" spans="1:16">
      <c r="A302" s="891"/>
      <c r="B302" s="901"/>
      <c r="C302" s="627"/>
      <c r="D302" s="627"/>
      <c r="E302" s="627"/>
      <c r="F302" s="627"/>
      <c r="G302" s="627"/>
      <c r="H302" s="627"/>
      <c r="I302" s="627"/>
      <c r="J302" s="627"/>
      <c r="K302" s="627"/>
      <c r="L302" s="627"/>
      <c r="M302" s="1521"/>
      <c r="N302" s="1517"/>
      <c r="O302" s="627"/>
      <c r="P302" s="889"/>
    </row>
    <row r="303" spans="1:16">
      <c r="A303" s="891"/>
      <c r="B303" s="1390" t="s">
        <v>2105</v>
      </c>
      <c r="C303" s="627"/>
      <c r="D303" s="627"/>
      <c r="E303" s="627"/>
      <c r="F303" s="899"/>
      <c r="G303" s="899"/>
      <c r="H303" s="2097"/>
      <c r="I303" s="2097"/>
      <c r="J303" s="2097"/>
      <c r="K303" s="1525"/>
      <c r="L303" s="2097"/>
      <c r="M303" s="2097"/>
      <c r="N303" s="2097"/>
      <c r="O303" s="627"/>
      <c r="P303" s="889"/>
    </row>
    <row r="304" spans="1:16">
      <c r="A304" s="891"/>
      <c r="B304" s="895"/>
      <c r="C304" s="895"/>
      <c r="D304" s="895"/>
      <c r="E304" s="895"/>
      <c r="F304" s="895"/>
      <c r="G304" s="895"/>
      <c r="H304" s="895"/>
      <c r="I304" s="895"/>
      <c r="J304" s="895"/>
      <c r="K304" s="895"/>
      <c r="L304" s="895"/>
      <c r="M304" s="895"/>
      <c r="N304" s="1524"/>
      <c r="O304" s="897"/>
      <c r="P304" s="889"/>
    </row>
    <row r="305" spans="1:16">
      <c r="A305" s="891"/>
      <c r="B305" s="2073"/>
      <c r="C305" s="2073"/>
      <c r="D305" s="2073"/>
      <c r="E305" s="2073"/>
      <c r="F305" s="2073"/>
      <c r="G305" s="1524"/>
      <c r="H305" s="895"/>
      <c r="I305" s="895"/>
      <c r="J305" s="2073"/>
      <c r="K305" s="2073"/>
      <c r="L305" s="2073"/>
      <c r="M305" s="2073"/>
      <c r="N305" s="2073"/>
      <c r="O305" s="627"/>
      <c r="P305" s="889"/>
    </row>
    <row r="306" spans="1:16">
      <c r="A306" s="891"/>
      <c r="B306" s="627"/>
      <c r="C306" s="1314"/>
      <c r="D306" s="627"/>
      <c r="E306" s="627"/>
      <c r="F306" s="627"/>
      <c r="G306" s="627"/>
      <c r="H306" s="627"/>
      <c r="I306" s="627"/>
      <c r="J306" s="627"/>
      <c r="K306" s="627"/>
      <c r="L306" s="627"/>
      <c r="M306" s="627"/>
      <c r="N306" s="1517"/>
      <c r="O306" s="894"/>
      <c r="P306" s="889"/>
    </row>
    <row r="307" spans="1:16">
      <c r="A307" s="891"/>
      <c r="B307" s="2074" t="s">
        <v>1512</v>
      </c>
      <c r="C307" s="2074"/>
      <c r="D307" s="2074"/>
      <c r="E307" s="627"/>
      <c r="F307" s="627"/>
      <c r="G307" s="627"/>
      <c r="H307" s="627"/>
      <c r="I307" s="627"/>
      <c r="J307" s="2074" t="s">
        <v>1512</v>
      </c>
      <c r="K307" s="2074"/>
      <c r="L307" s="2074"/>
      <c r="M307" s="2074"/>
      <c r="N307" s="2074"/>
      <c r="O307" s="627"/>
      <c r="P307" s="889"/>
    </row>
    <row r="308" spans="1:16">
      <c r="A308" s="891"/>
      <c r="B308" s="1953" t="s">
        <v>2869</v>
      </c>
      <c r="C308" s="1953"/>
      <c r="D308" s="1953"/>
      <c r="E308" s="628"/>
      <c r="F308" s="627"/>
      <c r="G308" s="627"/>
      <c r="H308" s="627"/>
      <c r="I308" s="627"/>
      <c r="J308" s="2082" t="s">
        <v>2876</v>
      </c>
      <c r="K308" s="2082"/>
      <c r="L308" s="2082"/>
      <c r="M308" s="2082"/>
      <c r="N308" s="2082"/>
      <c r="O308" s="627"/>
      <c r="P308" s="889"/>
    </row>
    <row r="309" spans="1:16">
      <c r="A309" s="891"/>
      <c r="B309" s="2098" t="s">
        <v>2877</v>
      </c>
      <c r="C309" s="2098"/>
      <c r="D309" s="2098"/>
      <c r="E309" s="1546"/>
      <c r="F309" s="1546"/>
      <c r="G309" s="892"/>
      <c r="H309" s="627"/>
      <c r="I309" s="627"/>
      <c r="J309" s="2073" t="s">
        <v>2875</v>
      </c>
      <c r="K309" s="2073"/>
      <c r="L309" s="2073"/>
      <c r="M309" s="2073"/>
      <c r="N309" s="2073"/>
      <c r="O309" s="627"/>
      <c r="P309" s="889"/>
    </row>
    <row r="310" spans="1:16">
      <c r="A310" s="891"/>
      <c r="B310" s="627"/>
      <c r="C310" s="627"/>
      <c r="D310" s="627"/>
      <c r="E310" s="627"/>
      <c r="F310" s="627"/>
      <c r="G310" s="627"/>
      <c r="H310" s="627"/>
      <c r="I310" s="627"/>
      <c r="J310" s="627"/>
      <c r="K310" s="627"/>
      <c r="L310" s="627"/>
      <c r="M310" s="627"/>
      <c r="N310" s="1517"/>
      <c r="O310" s="627"/>
      <c r="P310" s="889"/>
    </row>
    <row r="311" spans="1:16">
      <c r="D311" s="1297"/>
    </row>
    <row r="313" spans="1:16">
      <c r="A313" s="886" t="s">
        <v>1511</v>
      </c>
      <c r="B313" s="885"/>
      <c r="C313" s="885"/>
      <c r="D313" s="885"/>
      <c r="E313" s="885"/>
      <c r="F313" s="885"/>
      <c r="G313" s="885"/>
      <c r="I313" s="885" t="s">
        <v>1510</v>
      </c>
    </row>
    <row r="315" spans="1:16" ht="15.75">
      <c r="A315" s="883" t="s">
        <v>1509</v>
      </c>
      <c r="B315" s="881"/>
      <c r="C315" s="881"/>
      <c r="D315" s="881"/>
      <c r="E315" s="881"/>
      <c r="F315" s="881"/>
      <c r="G315" s="881"/>
      <c r="I315" s="880" t="s">
        <v>1508</v>
      </c>
    </row>
    <row r="316" spans="1:16" ht="15.75">
      <c r="A316" s="882" t="s">
        <v>1507</v>
      </c>
      <c r="B316" s="881"/>
      <c r="C316" s="881"/>
      <c r="D316" s="881"/>
      <c r="E316" s="881"/>
      <c r="F316" s="881"/>
      <c r="G316" s="881"/>
      <c r="I316" s="880" t="s">
        <v>1506</v>
      </c>
    </row>
    <row r="317" spans="1:16" ht="15.75">
      <c r="A317" s="884" t="s">
        <v>1505</v>
      </c>
      <c r="B317" s="881"/>
      <c r="C317" s="881"/>
      <c r="D317" s="881"/>
      <c r="E317" s="881"/>
      <c r="F317" s="881"/>
      <c r="G317" s="881"/>
      <c r="I317" s="881" t="s">
        <v>1505</v>
      </c>
    </row>
    <row r="318" spans="1:16" ht="15.75">
      <c r="A318" s="882" t="s">
        <v>1504</v>
      </c>
      <c r="B318" s="881"/>
      <c r="C318" s="881"/>
      <c r="D318" s="881"/>
      <c r="E318" s="881"/>
      <c r="F318" s="881"/>
      <c r="G318" s="881"/>
      <c r="I318" s="880" t="s">
        <v>1503</v>
      </c>
    </row>
    <row r="319" spans="1:16" ht="15.75">
      <c r="A319" s="884" t="s">
        <v>1502</v>
      </c>
      <c r="B319" s="881"/>
      <c r="C319" s="881"/>
      <c r="D319" s="881"/>
      <c r="E319" s="881"/>
      <c r="F319" s="881"/>
      <c r="G319" s="881"/>
      <c r="I319" s="881" t="s">
        <v>1502</v>
      </c>
    </row>
    <row r="320" spans="1:16" ht="15.75">
      <c r="A320" s="884" t="s">
        <v>1501</v>
      </c>
      <c r="B320" s="881"/>
      <c r="C320" s="881"/>
      <c r="D320" s="881"/>
      <c r="E320" s="881"/>
      <c r="F320" s="881"/>
      <c r="G320" s="881"/>
      <c r="I320" s="881" t="s">
        <v>1501</v>
      </c>
    </row>
    <row r="321" spans="1:16" ht="15.75">
      <c r="A321" s="882" t="s">
        <v>1500</v>
      </c>
      <c r="B321" s="881"/>
      <c r="C321" s="881"/>
      <c r="D321" s="881"/>
      <c r="E321" s="881"/>
      <c r="F321" s="881"/>
      <c r="G321" s="881"/>
      <c r="I321" s="880" t="s">
        <v>1499</v>
      </c>
    </row>
    <row r="322" spans="1:16" ht="15.75">
      <c r="A322" s="884" t="s">
        <v>1498</v>
      </c>
      <c r="B322" s="881"/>
      <c r="C322" s="881"/>
      <c r="D322" s="881"/>
      <c r="E322" s="881"/>
      <c r="F322" s="881"/>
      <c r="G322" s="881"/>
      <c r="I322" s="881" t="s">
        <v>1498</v>
      </c>
    </row>
    <row r="323" spans="1:16" ht="15.75">
      <c r="A323" s="883" t="s">
        <v>1497</v>
      </c>
      <c r="B323" s="881"/>
      <c r="C323" s="881"/>
      <c r="D323" s="881"/>
      <c r="E323" s="881"/>
      <c r="F323" s="881"/>
      <c r="G323" s="881"/>
      <c r="I323" s="880" t="s">
        <v>1496</v>
      </c>
    </row>
    <row r="324" spans="1:16" ht="15.75">
      <c r="A324" s="882" t="s">
        <v>1495</v>
      </c>
      <c r="B324" s="881"/>
      <c r="C324" s="881"/>
      <c r="D324" s="881"/>
      <c r="E324" s="881"/>
      <c r="F324" s="881"/>
      <c r="G324" s="881"/>
      <c r="I324" s="880" t="s">
        <v>1494</v>
      </c>
    </row>
    <row r="325" spans="1:16" ht="15.75">
      <c r="A325" s="882" t="s">
        <v>1493</v>
      </c>
      <c r="B325" s="881"/>
      <c r="C325" s="881"/>
      <c r="D325" s="881"/>
      <c r="E325" s="881"/>
      <c r="F325" s="881"/>
      <c r="G325" s="881"/>
      <c r="I325" s="880" t="s">
        <v>1492</v>
      </c>
    </row>
    <row r="327" spans="1:16" ht="15.75" thickBot="1"/>
    <row r="328" spans="1:16" ht="15.75" thickTop="1">
      <c r="A328" s="952"/>
      <c r="B328" s="949"/>
      <c r="C328" s="949"/>
      <c r="D328" s="949"/>
      <c r="E328" s="949"/>
      <c r="F328" s="949"/>
      <c r="G328" s="949"/>
      <c r="H328" s="951"/>
      <c r="I328" s="949"/>
      <c r="J328" s="949"/>
      <c r="K328" s="949"/>
      <c r="L328" s="949"/>
      <c r="M328" s="949"/>
      <c r="N328" s="950"/>
      <c r="O328" s="949"/>
      <c r="P328" s="948"/>
    </row>
  </sheetData>
  <customSheetViews>
    <customSheetView guid="{AB7C7113-F865-4779-9FA4-3A0AD2C9E93A}" scale="80" showPageBreaks="1" showGridLines="0" fitToPage="1" printArea="1" view="pageBreakPreview">
      <selection activeCell="N9" sqref="N9"/>
      <pageMargins left="0.70866141732283472" right="0.70866141732283472" top="0.74803149606299213" bottom="0.74803149606299213" header="0.31496062992125984" footer="0.31496062992125984"/>
      <pageSetup scale="50" orientation="landscape" r:id="rId1"/>
    </customSheetView>
    <customSheetView guid="{05A24B3F-0046-4A93-964B-C8E884CA78A3}" scale="80" showPageBreaks="1" showGridLines="0" fitToPage="1" printArea="1" view="pageBreakPreview">
      <selection activeCell="N9" sqref="N9"/>
      <pageMargins left="0.70866141732283472" right="0.70866141732283472" top="0.74803149606299213" bottom="0.74803149606299213" header="0.31496062992125984" footer="0.31496062992125984"/>
      <pageSetup scale="50" orientation="landscape" r:id="rId2"/>
    </customSheetView>
  </customSheetViews>
  <mergeCells count="308">
    <mergeCell ref="B308:D308"/>
    <mergeCell ref="B309:D309"/>
    <mergeCell ref="J309:N309"/>
    <mergeCell ref="L285:L286"/>
    <mergeCell ref="B291:C293"/>
    <mergeCell ref="H294:I296"/>
    <mergeCell ref="J294:J296"/>
    <mergeCell ref="B295:C296"/>
    <mergeCell ref="D295:D296"/>
    <mergeCell ref="E295:E296"/>
    <mergeCell ref="F295:F296"/>
    <mergeCell ref="L295:L296"/>
    <mergeCell ref="J291:J292"/>
    <mergeCell ref="K291:K292"/>
    <mergeCell ref="L291:L292"/>
    <mergeCell ref="D291:D292"/>
    <mergeCell ref="E291:E292"/>
    <mergeCell ref="F291:F292"/>
    <mergeCell ref="H291:I292"/>
    <mergeCell ref="J308:N308"/>
    <mergeCell ref="H298:I299"/>
    <mergeCell ref="J298:J299"/>
    <mergeCell ref="H303:J303"/>
    <mergeCell ref="L303:N303"/>
    <mergeCell ref="B274:C275"/>
    <mergeCell ref="D274:D275"/>
    <mergeCell ref="E274:E275"/>
    <mergeCell ref="F274:F275"/>
    <mergeCell ref="H274:I275"/>
    <mergeCell ref="J274:J275"/>
    <mergeCell ref="K274:K275"/>
    <mergeCell ref="L274:L275"/>
    <mergeCell ref="N283:O283"/>
    <mergeCell ref="J277:J278"/>
    <mergeCell ref="K277:K278"/>
    <mergeCell ref="L277:L278"/>
    <mergeCell ref="B280:C281"/>
    <mergeCell ref="D280:D281"/>
    <mergeCell ref="E280:E281"/>
    <mergeCell ref="F280:F281"/>
    <mergeCell ref="H280:I281"/>
    <mergeCell ref="J280:J281"/>
    <mergeCell ref="K280:K281"/>
    <mergeCell ref="L280:L281"/>
    <mergeCell ref="B277:C278"/>
    <mergeCell ref="D277:D278"/>
    <mergeCell ref="E277:E278"/>
    <mergeCell ref="F277:F278"/>
    <mergeCell ref="B196:C197"/>
    <mergeCell ref="D196:D197"/>
    <mergeCell ref="E196:E197"/>
    <mergeCell ref="F196:F197"/>
    <mergeCell ref="H196:I197"/>
    <mergeCell ref="J196:J197"/>
    <mergeCell ref="K196:K197"/>
    <mergeCell ref="L196:L197"/>
    <mergeCell ref="K204:K205"/>
    <mergeCell ref="L204:L205"/>
    <mergeCell ref="B199:C200"/>
    <mergeCell ref="D199:D200"/>
    <mergeCell ref="E199:E200"/>
    <mergeCell ref="F199:F200"/>
    <mergeCell ref="H199:I200"/>
    <mergeCell ref="J199:J200"/>
    <mergeCell ref="K199:K200"/>
    <mergeCell ref="L199:L200"/>
    <mergeCell ref="B204:C205"/>
    <mergeCell ref="D204:D205"/>
    <mergeCell ref="E204:E205"/>
    <mergeCell ref="F204:F205"/>
    <mergeCell ref="H204:I205"/>
    <mergeCell ref="J204:J205"/>
    <mergeCell ref="C176:G176"/>
    <mergeCell ref="B145:D145"/>
    <mergeCell ref="J145:N145"/>
    <mergeCell ref="B193:C194"/>
    <mergeCell ref="D193:D194"/>
    <mergeCell ref="E193:E194"/>
    <mergeCell ref="F193:F194"/>
    <mergeCell ref="H193:I194"/>
    <mergeCell ref="J193:J194"/>
    <mergeCell ref="K193:K194"/>
    <mergeCell ref="L193:L194"/>
    <mergeCell ref="C178:G178"/>
    <mergeCell ref="C180:G180"/>
    <mergeCell ref="K178:N178"/>
    <mergeCell ref="B184:O185"/>
    <mergeCell ref="B187:F187"/>
    <mergeCell ref="H187:L187"/>
    <mergeCell ref="N187:O188"/>
    <mergeCell ref="B188:E188"/>
    <mergeCell ref="H188:K188"/>
    <mergeCell ref="L126:L127"/>
    <mergeCell ref="H136:I137"/>
    <mergeCell ref="J136:J137"/>
    <mergeCell ref="H141:J141"/>
    <mergeCell ref="L141:N141"/>
    <mergeCell ref="B143:F143"/>
    <mergeCell ref="J143:N143"/>
    <mergeCell ref="B147:D147"/>
    <mergeCell ref="J147:N147"/>
    <mergeCell ref="H132:I134"/>
    <mergeCell ref="J132:J134"/>
    <mergeCell ref="B133:C134"/>
    <mergeCell ref="D133:D134"/>
    <mergeCell ref="E133:E134"/>
    <mergeCell ref="F133:F134"/>
    <mergeCell ref="L133:L134"/>
    <mergeCell ref="B146:D146"/>
    <mergeCell ref="J146:N146"/>
    <mergeCell ref="B115:C116"/>
    <mergeCell ref="D115:D116"/>
    <mergeCell ref="E115:E116"/>
    <mergeCell ref="F115:F116"/>
    <mergeCell ref="H115:I116"/>
    <mergeCell ref="J115:J116"/>
    <mergeCell ref="K115:K116"/>
    <mergeCell ref="L115:L116"/>
    <mergeCell ref="B118:C119"/>
    <mergeCell ref="D118:D119"/>
    <mergeCell ref="E118:E119"/>
    <mergeCell ref="F118:F119"/>
    <mergeCell ref="H118:I119"/>
    <mergeCell ref="J118:J119"/>
    <mergeCell ref="K118:K119"/>
    <mergeCell ref="L118:L119"/>
    <mergeCell ref="B61:F61"/>
    <mergeCell ref="J61:N61"/>
    <mergeCell ref="B64:D64"/>
    <mergeCell ref="B65:D65"/>
    <mergeCell ref="B63:D63"/>
    <mergeCell ref="J63:N63"/>
    <mergeCell ref="B51:C52"/>
    <mergeCell ref="D51:D52"/>
    <mergeCell ref="E51:E52"/>
    <mergeCell ref="F51:F52"/>
    <mergeCell ref="L51:L52"/>
    <mergeCell ref="K44:K45"/>
    <mergeCell ref="L44:L45"/>
    <mergeCell ref="K47:K48"/>
    <mergeCell ref="L47:L48"/>
    <mergeCell ref="H50:I52"/>
    <mergeCell ref="J50:J52"/>
    <mergeCell ref="J44:J45"/>
    <mergeCell ref="J64:N64"/>
    <mergeCell ref="J65:N65"/>
    <mergeCell ref="H54:I55"/>
    <mergeCell ref="J54:J55"/>
    <mergeCell ref="H59:J59"/>
    <mergeCell ref="L59:N59"/>
    <mergeCell ref="E47:E48"/>
    <mergeCell ref="F47:F48"/>
    <mergeCell ref="H47:I48"/>
    <mergeCell ref="J47:J48"/>
    <mergeCell ref="B44:C45"/>
    <mergeCell ref="D44:D45"/>
    <mergeCell ref="E44:E45"/>
    <mergeCell ref="F44:F45"/>
    <mergeCell ref="H44:I45"/>
    <mergeCell ref="B47:C49"/>
    <mergeCell ref="D47:D48"/>
    <mergeCell ref="N39:O39"/>
    <mergeCell ref="B41:C42"/>
    <mergeCell ref="D41:D42"/>
    <mergeCell ref="E41:E42"/>
    <mergeCell ref="F41:F42"/>
    <mergeCell ref="H41:I42"/>
    <mergeCell ref="J41:J42"/>
    <mergeCell ref="K41:K42"/>
    <mergeCell ref="L41:L42"/>
    <mergeCell ref="H36:I37"/>
    <mergeCell ref="J30:J31"/>
    <mergeCell ref="K30:K31"/>
    <mergeCell ref="L30:L31"/>
    <mergeCell ref="B33:C34"/>
    <mergeCell ref="D33:D34"/>
    <mergeCell ref="E33:E34"/>
    <mergeCell ref="F33:F34"/>
    <mergeCell ref="H33:I34"/>
    <mergeCell ref="J33:J34"/>
    <mergeCell ref="K33:K34"/>
    <mergeCell ref="L33:L34"/>
    <mergeCell ref="B30:C31"/>
    <mergeCell ref="D30:D31"/>
    <mergeCell ref="E30:E31"/>
    <mergeCell ref="F30:F31"/>
    <mergeCell ref="J36:J37"/>
    <mergeCell ref="K36:K37"/>
    <mergeCell ref="L36:L37"/>
    <mergeCell ref="B36:C37"/>
    <mergeCell ref="D36:D37"/>
    <mergeCell ref="E36:E37"/>
    <mergeCell ref="F36:F37"/>
    <mergeCell ref="C15:G15"/>
    <mergeCell ref="C17:G17"/>
    <mergeCell ref="B21:O22"/>
    <mergeCell ref="H30:I31"/>
    <mergeCell ref="B24:F24"/>
    <mergeCell ref="H24:L24"/>
    <mergeCell ref="N24:O25"/>
    <mergeCell ref="B25:E25"/>
    <mergeCell ref="H25:K25"/>
    <mergeCell ref="C97:G97"/>
    <mergeCell ref="C99:G99"/>
    <mergeCell ref="B103:O104"/>
    <mergeCell ref="B106:F106"/>
    <mergeCell ref="H106:L106"/>
    <mergeCell ref="N106:O107"/>
    <mergeCell ref="B107:E107"/>
    <mergeCell ref="H107:K107"/>
    <mergeCell ref="B112:C113"/>
    <mergeCell ref="D112:D113"/>
    <mergeCell ref="E112:E113"/>
    <mergeCell ref="F112:F113"/>
    <mergeCell ref="H112:I113"/>
    <mergeCell ref="J112:J113"/>
    <mergeCell ref="K112:K113"/>
    <mergeCell ref="L112:L113"/>
    <mergeCell ref="N121:O121"/>
    <mergeCell ref="B123:C124"/>
    <mergeCell ref="D123:D124"/>
    <mergeCell ref="E123:E124"/>
    <mergeCell ref="F123:F124"/>
    <mergeCell ref="H123:I124"/>
    <mergeCell ref="J123:J124"/>
    <mergeCell ref="B129:C131"/>
    <mergeCell ref="D129:D130"/>
    <mergeCell ref="E129:E130"/>
    <mergeCell ref="F129:F130"/>
    <mergeCell ref="H129:I130"/>
    <mergeCell ref="J129:J130"/>
    <mergeCell ref="K129:K130"/>
    <mergeCell ref="L129:L130"/>
    <mergeCell ref="K123:K124"/>
    <mergeCell ref="L123:L124"/>
    <mergeCell ref="B126:C127"/>
    <mergeCell ref="D126:D127"/>
    <mergeCell ref="E126:E127"/>
    <mergeCell ref="F126:F127"/>
    <mergeCell ref="H126:I127"/>
    <mergeCell ref="J126:J127"/>
    <mergeCell ref="K126:K127"/>
    <mergeCell ref="B228:D228"/>
    <mergeCell ref="J228:N228"/>
    <mergeCell ref="N202:O202"/>
    <mergeCell ref="B210:C212"/>
    <mergeCell ref="D210:D211"/>
    <mergeCell ref="E210:E211"/>
    <mergeCell ref="F210:F211"/>
    <mergeCell ref="H210:I211"/>
    <mergeCell ref="J210:J211"/>
    <mergeCell ref="K210:K211"/>
    <mergeCell ref="L210:L211"/>
    <mergeCell ref="B207:C208"/>
    <mergeCell ref="D207:D208"/>
    <mergeCell ref="E207:E208"/>
    <mergeCell ref="F207:F208"/>
    <mergeCell ref="H207:I208"/>
    <mergeCell ref="J207:J208"/>
    <mergeCell ref="K207:K208"/>
    <mergeCell ref="L207:L208"/>
    <mergeCell ref="H213:I215"/>
    <mergeCell ref="J213:J215"/>
    <mergeCell ref="B214:C215"/>
    <mergeCell ref="D214:D215"/>
    <mergeCell ref="E214:E215"/>
    <mergeCell ref="F214:F215"/>
    <mergeCell ref="L214:L215"/>
    <mergeCell ref="B227:D227"/>
    <mergeCell ref="J227:N227"/>
    <mergeCell ref="J226:N226"/>
    <mergeCell ref="H217:I218"/>
    <mergeCell ref="J217:J218"/>
    <mergeCell ref="H222:J222"/>
    <mergeCell ref="L222:N222"/>
    <mergeCell ref="B224:F224"/>
    <mergeCell ref="J224:N224"/>
    <mergeCell ref="B226:D226"/>
    <mergeCell ref="C257:G257"/>
    <mergeCell ref="C259:G259"/>
    <mergeCell ref="K259:N259"/>
    <mergeCell ref="C261:G261"/>
    <mergeCell ref="B265:O266"/>
    <mergeCell ref="B268:F268"/>
    <mergeCell ref="H268:L268"/>
    <mergeCell ref="N268:O269"/>
    <mergeCell ref="B269:E269"/>
    <mergeCell ref="H269:K269"/>
    <mergeCell ref="B305:F305"/>
    <mergeCell ref="J305:N305"/>
    <mergeCell ref="B307:D307"/>
    <mergeCell ref="H277:I278"/>
    <mergeCell ref="B288:C289"/>
    <mergeCell ref="D288:D289"/>
    <mergeCell ref="E288:E289"/>
    <mergeCell ref="F288:F289"/>
    <mergeCell ref="H288:I289"/>
    <mergeCell ref="J288:J289"/>
    <mergeCell ref="K288:K289"/>
    <mergeCell ref="L288:L289"/>
    <mergeCell ref="B285:C286"/>
    <mergeCell ref="D285:D286"/>
    <mergeCell ref="E285:E286"/>
    <mergeCell ref="F285:F286"/>
    <mergeCell ref="H285:I286"/>
    <mergeCell ref="J285:J286"/>
    <mergeCell ref="K285:K286"/>
    <mergeCell ref="J307:N307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landscape" r:id="rId3"/>
  <rowBreaks count="3" manualBreakCount="3">
    <brk id="84" max="15" man="1"/>
    <brk id="165" max="15" man="1"/>
    <brk id="246" max="15" man="1"/>
  </rowBreaks>
  <ignoredErrors>
    <ignoredError sqref="B27:O56 C14:N14 C26:E26 G26 B58:O62 C57:G57 I57:O57 M26:O26 I26:K26 B66 F64:I64 E65:I65 E63:J63 B63 D66:K66 K64:O64 O63 K65:O65 M66:O66 D13:N13 C16:N16 D15:J15 C18:N18 D17:N17 B226 J226 J189:J220" numberStoredAsText="1"/>
  </ignoredErrors>
  <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00B050"/>
    <pageSetUpPr fitToPage="1"/>
  </sheetPr>
  <dimension ref="B1:N67"/>
  <sheetViews>
    <sheetView showGridLines="0" topLeftCell="A18" zoomScale="80" zoomScaleNormal="80" workbookViewId="0">
      <selection activeCell="J27" sqref="J27"/>
    </sheetView>
  </sheetViews>
  <sheetFormatPr baseColWidth="10" defaultRowHeight="15"/>
  <cols>
    <col min="1" max="1" width="1.28515625" customWidth="1"/>
    <col min="2" max="4" width="16.7109375" customWidth="1"/>
    <col min="5" max="5" width="33.7109375" customWidth="1"/>
    <col min="6" max="6" width="14.85546875" customWidth="1"/>
    <col min="7" max="9" width="19.7109375" customWidth="1"/>
    <col min="10" max="10" width="22.7109375" customWidth="1"/>
    <col min="11" max="13" width="19.7109375" customWidth="1"/>
    <col min="14" max="14" width="29.7109375" customWidth="1"/>
  </cols>
  <sheetData>
    <row r="1" spans="2:14" ht="6" customHeight="1" thickBot="1"/>
    <row r="2" spans="2:14" ht="45.75" customHeight="1" thickTop="1">
      <c r="B2" s="2108" t="s">
        <v>1655</v>
      </c>
      <c r="C2" s="2109"/>
      <c r="D2" s="2109"/>
      <c r="E2" s="2110"/>
      <c r="F2" s="2110"/>
      <c r="G2" s="2110"/>
      <c r="H2" s="2110"/>
      <c r="I2" s="2110"/>
      <c r="J2" s="2110"/>
      <c r="K2" s="2110"/>
      <c r="L2" s="2110"/>
      <c r="M2" s="2110"/>
      <c r="N2" s="2111"/>
    </row>
    <row r="3" spans="2:14" ht="15" customHeight="1">
      <c r="B3" s="993"/>
      <c r="C3" s="992"/>
      <c r="D3" s="992"/>
      <c r="E3" s="992"/>
      <c r="F3" s="992"/>
      <c r="G3" s="992"/>
      <c r="H3" s="992"/>
      <c r="I3" s="992"/>
      <c r="J3" s="986"/>
      <c r="K3" s="986"/>
      <c r="L3" s="986"/>
      <c r="M3" s="986"/>
      <c r="N3" s="985"/>
    </row>
    <row r="4" spans="2:14" ht="15" customHeight="1">
      <c r="B4" s="993"/>
      <c r="C4" s="992"/>
      <c r="D4" s="983" t="s">
        <v>1437</v>
      </c>
      <c r="E4" s="994" t="s">
        <v>2918</v>
      </c>
      <c r="F4" s="990"/>
      <c r="G4" s="988"/>
      <c r="H4" s="989" t="s">
        <v>1577</v>
      </c>
      <c r="I4" s="988"/>
      <c r="J4" s="995"/>
      <c r="K4" s="986"/>
      <c r="L4" s="986"/>
      <c r="M4" s="986"/>
      <c r="N4" s="985"/>
    </row>
    <row r="5" spans="2:14" ht="15" customHeight="1">
      <c r="B5" s="993"/>
      <c r="C5" s="992"/>
      <c r="D5" s="983" t="s">
        <v>1434</v>
      </c>
      <c r="E5" s="994" t="s">
        <v>2919</v>
      </c>
      <c r="F5" s="990"/>
      <c r="H5" s="989" t="s">
        <v>1435</v>
      </c>
      <c r="I5" s="988"/>
      <c r="J5" s="987"/>
      <c r="K5" s="986"/>
      <c r="L5" s="986"/>
      <c r="M5" s="986"/>
      <c r="N5" s="985"/>
    </row>
    <row r="6" spans="2:14" ht="15" customHeight="1">
      <c r="B6" s="993"/>
      <c r="C6" s="992"/>
      <c r="D6" s="992"/>
      <c r="E6" s="991"/>
      <c r="F6" s="990"/>
      <c r="G6" s="990" t="s">
        <v>1436</v>
      </c>
      <c r="H6" s="989" t="s">
        <v>1440</v>
      </c>
      <c r="I6" s="988"/>
      <c r="J6" s="987"/>
      <c r="K6" s="986"/>
      <c r="L6" s="986"/>
      <c r="M6" s="986"/>
      <c r="N6" s="985"/>
    </row>
    <row r="7" spans="2:14" ht="15" customHeight="1">
      <c r="B7" s="993"/>
      <c r="C7" s="992"/>
      <c r="D7" s="992"/>
      <c r="E7" s="991"/>
      <c r="F7" s="990"/>
      <c r="G7" s="988"/>
      <c r="H7" s="989" t="s">
        <v>1462</v>
      </c>
      <c r="I7" s="988"/>
      <c r="J7" s="987"/>
      <c r="K7" s="986"/>
      <c r="L7" s="986"/>
      <c r="M7" s="986"/>
      <c r="N7" s="985"/>
    </row>
    <row r="8" spans="2:14" ht="15" customHeight="1">
      <c r="B8" s="993"/>
      <c r="C8" s="992"/>
      <c r="D8" s="992"/>
      <c r="E8" s="991"/>
      <c r="F8" s="990"/>
      <c r="G8" s="988"/>
      <c r="H8" s="989" t="s">
        <v>1431</v>
      </c>
      <c r="I8" s="988"/>
      <c r="J8" s="987"/>
      <c r="K8" s="986"/>
      <c r="L8" s="986"/>
      <c r="M8" s="986"/>
      <c r="N8" s="985"/>
    </row>
    <row r="9" spans="2:14">
      <c r="B9" s="2112"/>
      <c r="C9" s="2113"/>
      <c r="D9" s="2113"/>
      <c r="E9" s="2113"/>
      <c r="F9" s="984"/>
      <c r="G9" s="983"/>
      <c r="H9" s="983"/>
      <c r="I9" s="983"/>
      <c r="J9" s="983"/>
      <c r="K9" s="768"/>
      <c r="L9" s="983" t="s">
        <v>1576</v>
      </c>
      <c r="M9" s="983"/>
      <c r="N9" s="982" t="s">
        <v>2908</v>
      </c>
    </row>
    <row r="10" spans="2:14" ht="7.5" customHeight="1" thickBot="1">
      <c r="B10" s="981"/>
      <c r="C10" s="980"/>
      <c r="D10" s="980"/>
      <c r="E10" s="980"/>
      <c r="F10" s="980"/>
      <c r="G10" s="980"/>
      <c r="H10" s="980"/>
      <c r="I10" s="980"/>
      <c r="J10" s="979"/>
      <c r="K10" s="979"/>
      <c r="L10" s="979"/>
      <c r="M10" s="979"/>
      <c r="N10" s="978"/>
    </row>
    <row r="11" spans="2:14" ht="6" customHeight="1" thickTop="1" thickBot="1">
      <c r="B11" s="976"/>
      <c r="C11" s="976"/>
      <c r="D11" s="976"/>
      <c r="E11" s="976"/>
      <c r="F11" s="976"/>
      <c r="G11" s="976"/>
      <c r="H11" s="976"/>
      <c r="I11" s="976"/>
      <c r="J11" s="977"/>
      <c r="K11" s="977"/>
      <c r="L11" s="977"/>
      <c r="M11" s="977"/>
      <c r="N11" s="976"/>
    </row>
    <row r="12" spans="2:14" ht="33.75" customHeight="1" thickTop="1">
      <c r="B12" s="2114" t="s">
        <v>1575</v>
      </c>
      <c r="C12" s="975" t="s">
        <v>1574</v>
      </c>
      <c r="D12" s="975" t="s">
        <v>1573</v>
      </c>
      <c r="E12" s="2116" t="s">
        <v>1572</v>
      </c>
      <c r="F12" s="2118" t="s">
        <v>1571</v>
      </c>
      <c r="G12" s="2118"/>
      <c r="H12" s="2118"/>
      <c r="I12" s="2116" t="s">
        <v>1570</v>
      </c>
      <c r="J12" s="2116" t="s">
        <v>1569</v>
      </c>
      <c r="K12" s="2119" t="s">
        <v>1568</v>
      </c>
      <c r="L12" s="2120"/>
      <c r="M12" s="2116" t="s">
        <v>1567</v>
      </c>
      <c r="N12" s="2105" t="s">
        <v>1566</v>
      </c>
    </row>
    <row r="13" spans="2:14" ht="45" customHeight="1" thickBot="1">
      <c r="B13" s="2115"/>
      <c r="C13" s="974" t="s">
        <v>1565</v>
      </c>
      <c r="D13" s="974" t="s">
        <v>1564</v>
      </c>
      <c r="E13" s="2117"/>
      <c r="F13" s="973" t="s">
        <v>1563</v>
      </c>
      <c r="G13" s="973" t="s">
        <v>1562</v>
      </c>
      <c r="H13" s="973" t="s">
        <v>1561</v>
      </c>
      <c r="I13" s="2117"/>
      <c r="J13" s="2117"/>
      <c r="K13" s="972" t="s">
        <v>1656</v>
      </c>
      <c r="L13" s="972" t="s">
        <v>1657</v>
      </c>
      <c r="M13" s="2117"/>
      <c r="N13" s="2106"/>
    </row>
    <row r="14" spans="2:14" ht="6" customHeight="1" thickTop="1" thickBot="1"/>
    <row r="15" spans="2:14" ht="15.75" thickTop="1">
      <c r="B15" s="971"/>
      <c r="C15" s="970"/>
      <c r="D15" s="970"/>
      <c r="E15" s="968"/>
      <c r="F15" s="968"/>
      <c r="G15" s="968"/>
      <c r="H15" s="968"/>
      <c r="I15" s="968"/>
      <c r="J15" s="968"/>
      <c r="K15" s="969"/>
      <c r="L15" s="969"/>
      <c r="M15" s="968"/>
      <c r="N15" s="967"/>
    </row>
    <row r="16" spans="2:14">
      <c r="B16" s="966"/>
      <c r="C16" s="965"/>
      <c r="D16" s="965"/>
      <c r="E16" s="656"/>
      <c r="F16" s="656"/>
      <c r="G16" s="656"/>
      <c r="H16" s="656"/>
      <c r="I16" s="656"/>
      <c r="J16" s="656"/>
      <c r="K16" s="964"/>
      <c r="L16" s="964"/>
      <c r="M16" s="656"/>
      <c r="N16" s="963"/>
    </row>
    <row r="17" spans="2:14">
      <c r="B17" s="966"/>
      <c r="C17" s="965"/>
      <c r="D17" s="965"/>
      <c r="E17" s="656"/>
      <c r="F17" s="656"/>
      <c r="G17" s="656"/>
      <c r="H17" s="656"/>
      <c r="I17" s="656"/>
      <c r="J17" s="656"/>
      <c r="K17" s="964"/>
      <c r="L17" s="964"/>
      <c r="M17" s="656"/>
      <c r="N17" s="963"/>
    </row>
    <row r="18" spans="2:14">
      <c r="B18" s="966"/>
      <c r="C18" s="965"/>
      <c r="D18" s="965"/>
      <c r="E18" s="656"/>
      <c r="F18" s="656"/>
      <c r="G18" s="656"/>
      <c r="H18" s="656"/>
      <c r="I18" s="656"/>
      <c r="J18" s="656"/>
      <c r="K18" s="964"/>
      <c r="L18" s="964"/>
      <c r="M18" s="656"/>
      <c r="N18" s="963"/>
    </row>
    <row r="19" spans="2:14">
      <c r="B19" s="966"/>
      <c r="C19" s="965"/>
      <c r="D19" s="965"/>
      <c r="E19" s="656"/>
      <c r="F19" s="656"/>
      <c r="G19" s="656"/>
      <c r="H19" s="656"/>
      <c r="I19" s="656"/>
      <c r="J19" s="656"/>
      <c r="K19" s="964"/>
      <c r="L19" s="964"/>
      <c r="M19" s="656"/>
      <c r="N19" s="963"/>
    </row>
    <row r="20" spans="2:14">
      <c r="B20" s="966"/>
      <c r="C20" s="965"/>
      <c r="D20" s="965"/>
      <c r="E20" s="656"/>
      <c r="F20" s="656"/>
      <c r="G20" s="656"/>
      <c r="H20" s="656"/>
      <c r="I20" s="656"/>
      <c r="J20" s="656"/>
      <c r="K20" s="964"/>
      <c r="L20" s="964"/>
      <c r="M20" s="656"/>
      <c r="N20" s="963"/>
    </row>
    <row r="21" spans="2:14">
      <c r="B21" s="966"/>
      <c r="C21" s="965"/>
      <c r="D21" s="965"/>
      <c r="E21" s="656"/>
      <c r="F21" s="656"/>
      <c r="G21" s="656"/>
      <c r="H21" s="656"/>
      <c r="I21" s="656"/>
      <c r="J21" s="656"/>
      <c r="K21" s="964"/>
      <c r="L21" s="964"/>
      <c r="M21" s="656"/>
      <c r="N21" s="963"/>
    </row>
    <row r="22" spans="2:14">
      <c r="B22" s="966"/>
      <c r="C22" s="965"/>
      <c r="D22" s="965"/>
      <c r="E22" s="656"/>
      <c r="F22" s="656"/>
      <c r="G22" s="656"/>
      <c r="H22" s="656"/>
      <c r="I22" s="656"/>
      <c r="J22" s="656"/>
      <c r="K22" s="964"/>
      <c r="L22" s="964"/>
      <c r="M22" s="656"/>
      <c r="N22" s="963"/>
    </row>
    <row r="23" spans="2:14">
      <c r="B23" s="966"/>
      <c r="C23" s="965"/>
      <c r="D23" s="965"/>
      <c r="E23" s="656"/>
      <c r="F23" s="656"/>
      <c r="G23" s="656"/>
      <c r="H23" s="656"/>
      <c r="I23" s="656"/>
      <c r="J23" s="656"/>
      <c r="K23" s="964"/>
      <c r="L23" s="964"/>
      <c r="M23" s="656"/>
      <c r="N23" s="963"/>
    </row>
    <row r="24" spans="2:14">
      <c r="B24" s="966"/>
      <c r="C24" s="965"/>
      <c r="D24" s="965"/>
      <c r="E24" s="656"/>
      <c r="F24" s="656"/>
      <c r="G24" s="656"/>
      <c r="H24" s="656"/>
      <c r="I24" s="656"/>
      <c r="J24" s="656"/>
      <c r="K24" s="964"/>
      <c r="L24" s="964"/>
      <c r="M24" s="656"/>
      <c r="N24" s="963"/>
    </row>
    <row r="25" spans="2:14">
      <c r="B25" s="966"/>
      <c r="C25" s="965"/>
      <c r="D25" s="965"/>
      <c r="E25" s="656"/>
      <c r="F25" s="656"/>
      <c r="G25" s="656"/>
      <c r="H25" s="656"/>
      <c r="I25" s="656"/>
      <c r="J25" s="656"/>
      <c r="K25" s="964"/>
      <c r="L25" s="964"/>
      <c r="M25" s="656"/>
      <c r="N25" s="963"/>
    </row>
    <row r="26" spans="2:14">
      <c r="B26" s="966"/>
      <c r="C26" s="965"/>
      <c r="D26" s="965"/>
      <c r="E26" s="656"/>
      <c r="F26" s="656"/>
      <c r="G26" s="656"/>
      <c r="H26" s="656"/>
      <c r="I26" s="656"/>
      <c r="J26" s="656"/>
      <c r="K26" s="964"/>
      <c r="L26" s="964"/>
      <c r="M26" s="656"/>
      <c r="N26" s="963"/>
    </row>
    <row r="27" spans="2:14">
      <c r="B27" s="966"/>
      <c r="C27" s="965"/>
      <c r="D27" s="965"/>
      <c r="E27" s="656"/>
      <c r="F27" s="656"/>
      <c r="G27" s="656"/>
      <c r="H27" s="656"/>
      <c r="I27" s="656"/>
      <c r="J27" s="656"/>
      <c r="K27" s="964"/>
      <c r="L27" s="964"/>
      <c r="M27" s="656"/>
      <c r="N27" s="963"/>
    </row>
    <row r="28" spans="2:14">
      <c r="B28" s="966"/>
      <c r="C28" s="965"/>
      <c r="D28" s="965"/>
      <c r="E28" s="656"/>
      <c r="F28" s="656"/>
      <c r="G28" s="656"/>
      <c r="H28" s="656"/>
      <c r="I28" s="656"/>
      <c r="J28" s="656"/>
      <c r="K28" s="964"/>
      <c r="L28" s="964"/>
      <c r="M28" s="656"/>
      <c r="N28" s="963"/>
    </row>
    <row r="29" spans="2:14">
      <c r="B29" s="966"/>
      <c r="C29" s="965"/>
      <c r="D29" s="965"/>
      <c r="E29" s="656"/>
      <c r="F29" s="656"/>
      <c r="G29" s="656"/>
      <c r="H29" s="656"/>
      <c r="I29" s="656"/>
      <c r="J29" s="656"/>
      <c r="K29" s="964"/>
      <c r="L29" s="964"/>
      <c r="M29" s="656"/>
      <c r="N29" s="963"/>
    </row>
    <row r="30" spans="2:14">
      <c r="B30" s="966"/>
      <c r="C30" s="965"/>
      <c r="D30" s="965"/>
      <c r="E30" s="656"/>
      <c r="F30" s="656"/>
      <c r="G30" s="656"/>
      <c r="H30" s="656"/>
      <c r="I30" s="656"/>
      <c r="J30" s="656"/>
      <c r="K30" s="964"/>
      <c r="L30" s="964"/>
      <c r="M30" s="656"/>
      <c r="N30" s="963"/>
    </row>
    <row r="31" spans="2:14">
      <c r="B31" s="966"/>
      <c r="C31" s="965"/>
      <c r="D31" s="965"/>
      <c r="E31" s="656"/>
      <c r="F31" s="656"/>
      <c r="G31" s="656"/>
      <c r="H31" s="656"/>
      <c r="I31" s="656"/>
      <c r="J31" s="656"/>
      <c r="K31" s="964"/>
      <c r="L31" s="964"/>
      <c r="M31" s="656"/>
      <c r="N31" s="963"/>
    </row>
    <row r="32" spans="2:14">
      <c r="B32" s="966"/>
      <c r="C32" s="965"/>
      <c r="D32" s="965"/>
      <c r="E32" s="656"/>
      <c r="F32" s="656"/>
      <c r="G32" s="656"/>
      <c r="H32" s="656"/>
      <c r="I32" s="656"/>
      <c r="J32" s="656"/>
      <c r="K32" s="964"/>
      <c r="L32" s="964"/>
      <c r="M32" s="656"/>
      <c r="N32" s="963"/>
    </row>
    <row r="33" spans="2:14">
      <c r="B33" s="966"/>
      <c r="C33" s="965"/>
      <c r="D33" s="965"/>
      <c r="E33" s="656"/>
      <c r="F33" s="656"/>
      <c r="G33" s="656"/>
      <c r="H33" s="656"/>
      <c r="I33" s="656"/>
      <c r="J33" s="656"/>
      <c r="K33" s="964"/>
      <c r="L33" s="964"/>
      <c r="M33" s="656"/>
      <c r="N33" s="963"/>
    </row>
    <row r="34" spans="2:14">
      <c r="B34" s="966"/>
      <c r="C34" s="965"/>
      <c r="D34" s="965"/>
      <c r="E34" s="656"/>
      <c r="F34" s="656"/>
      <c r="G34" s="656"/>
      <c r="H34" s="656"/>
      <c r="I34" s="656"/>
      <c r="J34" s="656"/>
      <c r="K34" s="964"/>
      <c r="L34" s="964"/>
      <c r="M34" s="656"/>
      <c r="N34" s="963"/>
    </row>
    <row r="35" spans="2:14">
      <c r="B35" s="966"/>
      <c r="C35" s="965"/>
      <c r="D35" s="965"/>
      <c r="E35" s="656"/>
      <c r="F35" s="656"/>
      <c r="G35" s="656"/>
      <c r="H35" s="656"/>
      <c r="I35" s="656"/>
      <c r="J35" s="656"/>
      <c r="K35" s="964"/>
      <c r="L35" s="964"/>
      <c r="M35" s="656"/>
      <c r="N35" s="963"/>
    </row>
    <row r="36" spans="2:14">
      <c r="B36" s="966"/>
      <c r="C36" s="965"/>
      <c r="D36" s="965"/>
      <c r="E36" s="656"/>
      <c r="F36" s="656"/>
      <c r="G36" s="656"/>
      <c r="H36" s="656"/>
      <c r="I36" s="656"/>
      <c r="J36" s="656"/>
      <c r="K36" s="964"/>
      <c r="L36" s="964"/>
      <c r="M36" s="656"/>
      <c r="N36" s="963"/>
    </row>
    <row r="37" spans="2:14" ht="15.75" thickBot="1">
      <c r="B37" s="962"/>
      <c r="C37" s="961"/>
      <c r="D37" s="961"/>
      <c r="E37" s="959"/>
      <c r="F37" s="959"/>
      <c r="G37" s="959"/>
      <c r="H37" s="959"/>
      <c r="I37" s="959"/>
      <c r="J37" s="959"/>
      <c r="K37" s="960"/>
      <c r="L37" s="960"/>
      <c r="M37" s="959"/>
      <c r="N37" s="958"/>
    </row>
    <row r="38" spans="2:14" ht="16.5" thickTop="1" thickBot="1">
      <c r="B38" s="1390" t="s">
        <v>2105</v>
      </c>
      <c r="J38" s="955" t="s">
        <v>1560</v>
      </c>
      <c r="K38" s="957">
        <f>SUM(K15:K37)</f>
        <v>0</v>
      </c>
      <c r="L38" s="956">
        <f>SUM(L15:L37)</f>
        <v>0</v>
      </c>
    </row>
    <row r="39" spans="2:14" ht="15.75" thickTop="1">
      <c r="B39" s="775" t="s">
        <v>1390</v>
      </c>
      <c r="C39" s="771" t="s">
        <v>1658</v>
      </c>
      <c r="J39" s="955"/>
      <c r="K39" s="954"/>
      <c r="L39" s="954"/>
    </row>
    <row r="40" spans="2:14">
      <c r="B40" s="2107"/>
      <c r="C40" s="2107"/>
      <c r="D40" s="2107"/>
      <c r="E40" s="2107"/>
      <c r="F40" s="2107"/>
      <c r="G40" s="2107"/>
      <c r="H40" s="2107"/>
      <c r="I40" s="2107"/>
      <c r="J40" s="2107"/>
      <c r="K40" s="2107"/>
      <c r="L40" s="2107"/>
      <c r="M40" s="2107"/>
      <c r="N40" s="2107"/>
    </row>
    <row r="41" spans="2:14">
      <c r="B41" s="953"/>
      <c r="C41" s="953"/>
      <c r="D41" s="953"/>
      <c r="E41" s="953"/>
      <c r="F41" s="953"/>
      <c r="G41" s="953"/>
      <c r="H41" s="953"/>
      <c r="I41" s="953"/>
      <c r="J41" s="953"/>
      <c r="K41" s="953"/>
      <c r="L41" s="953"/>
      <c r="M41" s="953"/>
      <c r="N41" s="953"/>
    </row>
    <row r="42" spans="2:14">
      <c r="E42" s="775"/>
      <c r="F42" s="672"/>
      <c r="G42" s="672"/>
      <c r="H42" s="668"/>
      <c r="I42" s="669"/>
      <c r="J42" s="669"/>
    </row>
    <row r="43" spans="2:14">
      <c r="I43" s="669"/>
      <c r="J43" s="669"/>
    </row>
    <row r="44" spans="2:14">
      <c r="C44" s="674"/>
      <c r="D44" s="674"/>
      <c r="E44" s="674"/>
      <c r="G44" s="668"/>
      <c r="H44" s="668"/>
      <c r="I44" s="668"/>
      <c r="J44" s="668"/>
    </row>
    <row r="45" spans="2:14">
      <c r="C45" s="666"/>
      <c r="D45" s="666"/>
      <c r="E45" s="666"/>
      <c r="F45" s="670"/>
      <c r="G45" s="670"/>
      <c r="H45" s="670"/>
      <c r="I45" s="670"/>
      <c r="J45" s="670"/>
    </row>
    <row r="60" spans="3:3">
      <c r="C60" s="1312"/>
    </row>
    <row r="67" spans="4:4">
      <c r="D67" s="1297"/>
    </row>
  </sheetData>
  <customSheetViews>
    <customSheetView guid="{AB7C7113-F865-4779-9FA4-3A0AD2C9E93A}" scale="80" showGridLines="0" fitToPage="1">
      <selection activeCell="N9" sqref="N9"/>
      <pageMargins left="0.70866141732283472" right="0.70866141732283472" top="0.74803149606299213" bottom="0.74803149606299213" header="0.31496062992125984" footer="0.31496062992125984"/>
      <pageSetup scale="45" orientation="landscape" r:id="rId1"/>
    </customSheetView>
    <customSheetView guid="{05A24B3F-0046-4A93-964B-C8E884CA78A3}" scale="80" showGridLines="0" fitToPage="1">
      <selection activeCell="N9" sqref="N9"/>
      <pageMargins left="0.70866141732283472" right="0.70866141732283472" top="0.74803149606299213" bottom="0.74803149606299213" header="0.31496062992125984" footer="0.31496062992125984"/>
      <pageSetup scale="45" orientation="landscape" r:id="rId2"/>
    </customSheetView>
  </customSheetViews>
  <mergeCells count="11">
    <mergeCell ref="N12:N13"/>
    <mergeCell ref="B40:N40"/>
    <mergeCell ref="B2:N2"/>
    <mergeCell ref="B9:E9"/>
    <mergeCell ref="B12:B13"/>
    <mergeCell ref="E12:E13"/>
    <mergeCell ref="F12:H12"/>
    <mergeCell ref="I12:I13"/>
    <mergeCell ref="J12:J13"/>
    <mergeCell ref="K12:L12"/>
    <mergeCell ref="M12:M13"/>
  </mergeCells>
  <pageMargins left="0.70866141732283472" right="0.70866141732283472" top="0.74803149606299213" bottom="0.74803149606299213" header="0.31496062992125984" footer="0.31496062992125984"/>
  <pageSetup scale="45" orientation="landscape" r:id="rId3"/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B050"/>
    <pageSetUpPr fitToPage="1"/>
  </sheetPr>
  <dimension ref="B1:P73"/>
  <sheetViews>
    <sheetView showGridLines="0" zoomScale="85" zoomScaleNormal="85" workbookViewId="0">
      <selection activeCell="L9" sqref="L9"/>
    </sheetView>
  </sheetViews>
  <sheetFormatPr baseColWidth="10" defaultRowHeight="15"/>
  <cols>
    <col min="1" max="1" width="1.28515625" customWidth="1"/>
    <col min="2" max="2" width="23.28515625" customWidth="1"/>
    <col min="3" max="3" width="16.7109375" customWidth="1"/>
    <col min="4" max="4" width="30.140625" customWidth="1"/>
    <col min="5" max="5" width="30.85546875" customWidth="1"/>
    <col min="6" max="6" width="24.5703125" customWidth="1"/>
    <col min="7" max="7" width="26.5703125" customWidth="1"/>
    <col min="8" max="11" width="16.7109375" customWidth="1"/>
    <col min="12" max="12" width="13.28515625" customWidth="1"/>
    <col min="13" max="13" width="18.85546875" customWidth="1"/>
    <col min="14" max="14" width="16.7109375" customWidth="1"/>
  </cols>
  <sheetData>
    <row r="1" spans="2:16" ht="6" customHeight="1" thickBot="1"/>
    <row r="2" spans="2:16" ht="42" customHeight="1" thickTop="1">
      <c r="B2" s="2108" t="s">
        <v>1659</v>
      </c>
      <c r="C2" s="2109"/>
      <c r="D2" s="2109"/>
      <c r="E2" s="2110"/>
      <c r="F2" s="2110"/>
      <c r="G2" s="2110"/>
      <c r="H2" s="2110"/>
      <c r="I2" s="2110"/>
      <c r="J2" s="2110"/>
      <c r="K2" s="2110"/>
      <c r="L2" s="2110"/>
      <c r="M2" s="2110"/>
      <c r="N2" s="2111"/>
    </row>
    <row r="3" spans="2:16" ht="42" customHeight="1">
      <c r="B3" s="1013"/>
      <c r="C3" s="1012"/>
      <c r="D3" s="1012"/>
      <c r="E3" s="1011"/>
      <c r="F3" s="1011"/>
      <c r="G3" s="1011"/>
      <c r="H3" s="1011"/>
      <c r="I3" s="1011"/>
      <c r="J3" s="1011"/>
      <c r="K3" s="1011"/>
      <c r="L3" s="1011"/>
      <c r="M3" s="1011"/>
      <c r="N3" s="1010"/>
    </row>
    <row r="4" spans="2:16" ht="13.5" customHeight="1">
      <c r="B4" s="1009"/>
      <c r="C4" s="1005"/>
      <c r="D4" s="983" t="s">
        <v>1437</v>
      </c>
      <c r="E4" s="994" t="s">
        <v>2907</v>
      </c>
      <c r="F4" s="994"/>
      <c r="G4" s="988"/>
      <c r="H4" s="989" t="s">
        <v>1577</v>
      </c>
      <c r="I4" s="988"/>
      <c r="J4" s="988"/>
      <c r="K4" s="995"/>
      <c r="L4" s="1008"/>
      <c r="M4" s="1008"/>
      <c r="N4" s="1007"/>
      <c r="O4" s="1006"/>
      <c r="P4" s="629"/>
    </row>
    <row r="5" spans="2:16" ht="13.5" customHeight="1">
      <c r="B5" s="1009"/>
      <c r="C5" s="1005"/>
      <c r="D5" s="983" t="s">
        <v>1434</v>
      </c>
      <c r="E5" s="994" t="s">
        <v>2880</v>
      </c>
      <c r="F5" s="994"/>
      <c r="H5" s="989" t="s">
        <v>1435</v>
      </c>
      <c r="I5" s="988"/>
      <c r="J5" s="988"/>
      <c r="K5" s="987"/>
      <c r="L5" s="1008"/>
      <c r="M5" s="1008"/>
      <c r="N5" s="1007"/>
      <c r="O5" s="1006"/>
      <c r="P5" s="629"/>
    </row>
    <row r="6" spans="2:16" ht="13.5" customHeight="1">
      <c r="B6" s="1009"/>
      <c r="C6" s="1005"/>
      <c r="D6" s="1005"/>
      <c r="E6" s="991"/>
      <c r="F6" s="994"/>
      <c r="G6" s="990" t="s">
        <v>1436</v>
      </c>
      <c r="H6" s="989" t="s">
        <v>1440</v>
      </c>
      <c r="I6" s="988"/>
      <c r="J6" s="988"/>
      <c r="K6" s="987"/>
      <c r="L6" s="1008"/>
      <c r="M6" s="1008"/>
      <c r="N6" s="1007"/>
      <c r="O6" s="1006"/>
      <c r="P6" s="629"/>
    </row>
    <row r="7" spans="2:16" ht="13.5" customHeight="1">
      <c r="B7" s="1009"/>
      <c r="C7" s="1005"/>
      <c r="D7" s="1005"/>
      <c r="E7" s="991"/>
      <c r="F7" s="994"/>
      <c r="G7" s="988"/>
      <c r="H7" s="989" t="s">
        <v>1462</v>
      </c>
      <c r="I7" s="988"/>
      <c r="J7" s="988"/>
      <c r="K7" s="987"/>
      <c r="L7" s="1008"/>
      <c r="M7" s="1008"/>
      <c r="N7" s="1007"/>
      <c r="O7" s="1006"/>
      <c r="P7" s="629"/>
    </row>
    <row r="8" spans="2:16" ht="13.5" customHeight="1">
      <c r="B8" s="1009"/>
      <c r="C8" s="1005"/>
      <c r="D8" s="1005"/>
      <c r="E8" s="991"/>
      <c r="F8" s="994"/>
      <c r="G8" s="988"/>
      <c r="H8" s="989" t="s">
        <v>1431</v>
      </c>
      <c r="I8" s="988"/>
      <c r="J8" s="988"/>
      <c r="K8" s="987"/>
      <c r="L8" s="1008"/>
      <c r="M8" s="1008"/>
      <c r="N8" s="1007"/>
      <c r="O8" s="1006"/>
      <c r="P8" s="629"/>
    </row>
    <row r="9" spans="2:16">
      <c r="B9" s="2122"/>
      <c r="C9" s="2123"/>
      <c r="D9" s="2123"/>
      <c r="E9" s="2123"/>
      <c r="F9" s="1005"/>
      <c r="G9" s="983"/>
      <c r="H9" s="983"/>
      <c r="I9" s="983"/>
      <c r="J9" s="983"/>
      <c r="K9" s="983" t="s">
        <v>1589</v>
      </c>
      <c r="L9" s="988" t="s">
        <v>2908</v>
      </c>
      <c r="M9" s="988"/>
      <c r="N9" s="1552"/>
    </row>
    <row r="10" spans="2:16" ht="7.5" customHeight="1" thickBot="1">
      <c r="B10" s="981"/>
      <c r="C10" s="980"/>
      <c r="D10" s="980"/>
      <c r="E10" s="980"/>
      <c r="F10" s="980"/>
      <c r="G10" s="980"/>
      <c r="H10" s="980"/>
      <c r="I10" s="980"/>
      <c r="J10" s="980"/>
      <c r="K10" s="979"/>
      <c r="L10" s="979"/>
      <c r="M10" s="979"/>
      <c r="N10" s="978"/>
    </row>
    <row r="11" spans="2:16" ht="6" customHeight="1" thickTop="1" thickBot="1">
      <c r="B11" s="976"/>
      <c r="C11" s="976"/>
      <c r="D11" s="976"/>
      <c r="E11" s="976"/>
      <c r="F11" s="976"/>
      <c r="G11" s="976"/>
      <c r="H11" s="976"/>
      <c r="I11" s="976"/>
      <c r="J11" s="976"/>
      <c r="K11" s="977"/>
      <c r="L11" s="977"/>
      <c r="M11" s="977"/>
      <c r="N11" s="976"/>
    </row>
    <row r="12" spans="2:16" ht="27.75" customHeight="1" thickTop="1">
      <c r="B12" s="2114" t="s">
        <v>1575</v>
      </c>
      <c r="C12" s="1004" t="s">
        <v>1574</v>
      </c>
      <c r="D12" s="1004" t="s">
        <v>1573</v>
      </c>
      <c r="E12" s="2124" t="s">
        <v>1588</v>
      </c>
      <c r="F12" s="2125" t="s">
        <v>1587</v>
      </c>
      <c r="G12" s="2118"/>
      <c r="H12" s="2118"/>
      <c r="I12" s="2126"/>
      <c r="J12" s="2116" t="s">
        <v>1586</v>
      </c>
      <c r="K12" s="2125" t="s">
        <v>1585</v>
      </c>
      <c r="L12" s="2118"/>
      <c r="M12" s="2116" t="s">
        <v>1584</v>
      </c>
      <c r="N12" s="2105" t="s">
        <v>1583</v>
      </c>
    </row>
    <row r="13" spans="2:16" ht="27.75" customHeight="1" thickBot="1">
      <c r="B13" s="2115"/>
      <c r="C13" s="1003" t="s">
        <v>1565</v>
      </c>
      <c r="D13" s="1003" t="s">
        <v>1564</v>
      </c>
      <c r="E13" s="2117"/>
      <c r="F13" s="973" t="s">
        <v>1582</v>
      </c>
      <c r="G13" s="973" t="s">
        <v>1581</v>
      </c>
      <c r="H13" s="973" t="s">
        <v>1580</v>
      </c>
      <c r="I13" s="973" t="s">
        <v>1579</v>
      </c>
      <c r="J13" s="2117"/>
      <c r="K13" s="972" t="s">
        <v>1660</v>
      </c>
      <c r="L13" s="972" t="s">
        <v>1661</v>
      </c>
      <c r="M13" s="2117"/>
      <c r="N13" s="2106"/>
    </row>
    <row r="14" spans="2:16" ht="6" customHeight="1" thickTop="1" thickBot="1"/>
    <row r="15" spans="2:16" ht="15.75" thickTop="1">
      <c r="B15" s="1438" t="s">
        <v>2459</v>
      </c>
      <c r="C15" s="1437" t="s">
        <v>2294</v>
      </c>
      <c r="D15" s="1438" t="s">
        <v>2296</v>
      </c>
      <c r="E15" s="1438" t="s">
        <v>2354</v>
      </c>
      <c r="F15" s="1459" t="s">
        <v>2607</v>
      </c>
      <c r="G15" s="1438" t="s">
        <v>2504</v>
      </c>
      <c r="H15" s="1460" t="s">
        <v>2608</v>
      </c>
      <c r="I15" s="1460" t="s">
        <v>2912</v>
      </c>
      <c r="J15" s="1550" t="s">
        <v>2609</v>
      </c>
      <c r="K15" s="1470">
        <v>22487.49</v>
      </c>
      <c r="L15" s="1470">
        <v>0</v>
      </c>
      <c r="M15" s="1472">
        <v>44373</v>
      </c>
      <c r="N15" s="1002"/>
    </row>
    <row r="16" spans="2:16">
      <c r="B16" s="1441" t="s">
        <v>2460</v>
      </c>
      <c r="C16" s="1439" t="s">
        <v>2420</v>
      </c>
      <c r="D16" s="1440" t="s">
        <v>2425</v>
      </c>
      <c r="E16" s="1443" t="s">
        <v>2461</v>
      </c>
      <c r="F16" s="1443" t="s">
        <v>2610</v>
      </c>
      <c r="G16" s="1443" t="s">
        <v>2611</v>
      </c>
      <c r="H16" s="1443" t="s">
        <v>2505</v>
      </c>
      <c r="I16" s="1474" t="s">
        <v>2912</v>
      </c>
      <c r="J16" s="1443" t="s">
        <v>2612</v>
      </c>
      <c r="K16" s="1473">
        <v>18025.099999999999</v>
      </c>
      <c r="L16" s="1470">
        <v>0</v>
      </c>
      <c r="M16" s="1472">
        <v>44439</v>
      </c>
      <c r="N16" s="1001"/>
    </row>
    <row r="17" spans="2:14">
      <c r="B17" s="1441" t="s">
        <v>2462</v>
      </c>
      <c r="C17" s="1439" t="s">
        <v>2420</v>
      </c>
      <c r="D17" s="1440" t="s">
        <v>2425</v>
      </c>
      <c r="E17" s="1443" t="s">
        <v>2461</v>
      </c>
      <c r="F17" s="1443" t="s">
        <v>2610</v>
      </c>
      <c r="G17" s="1443" t="s">
        <v>2611</v>
      </c>
      <c r="H17" s="1443" t="s">
        <v>2505</v>
      </c>
      <c r="I17" s="1474" t="s">
        <v>2912</v>
      </c>
      <c r="J17" s="1443" t="s">
        <v>2614</v>
      </c>
      <c r="K17" s="1473">
        <v>18025.099999999999</v>
      </c>
      <c r="L17" s="1470">
        <v>0</v>
      </c>
      <c r="M17" s="1472">
        <v>44439</v>
      </c>
      <c r="N17" s="1001"/>
    </row>
    <row r="18" spans="2:14" ht="28.5">
      <c r="B18" s="1441" t="s">
        <v>2463</v>
      </c>
      <c r="C18" s="1439" t="s">
        <v>2420</v>
      </c>
      <c r="D18" s="1440" t="s">
        <v>2425</v>
      </c>
      <c r="E18" s="1443" t="s">
        <v>2464</v>
      </c>
      <c r="F18" s="1443" t="s">
        <v>2615</v>
      </c>
      <c r="G18" s="1443" t="s">
        <v>2616</v>
      </c>
      <c r="H18" s="1443" t="s">
        <v>2505</v>
      </c>
      <c r="I18" s="1474" t="s">
        <v>2912</v>
      </c>
      <c r="J18" s="1443" t="s">
        <v>2617</v>
      </c>
      <c r="K18" s="1473">
        <v>7394.5</v>
      </c>
      <c r="L18" s="1470">
        <v>0</v>
      </c>
      <c r="M18" s="1472">
        <v>44439</v>
      </c>
      <c r="N18" s="1001"/>
    </row>
    <row r="19" spans="2:14" ht="28.5">
      <c r="B19" s="1441" t="s">
        <v>2465</v>
      </c>
      <c r="C19" s="1439" t="s">
        <v>2420</v>
      </c>
      <c r="D19" s="1440" t="s">
        <v>2425</v>
      </c>
      <c r="E19" s="1443" t="s">
        <v>2464</v>
      </c>
      <c r="F19" s="1443" t="s">
        <v>2615</v>
      </c>
      <c r="G19" s="1443" t="s">
        <v>2616</v>
      </c>
      <c r="H19" s="1443" t="s">
        <v>2505</v>
      </c>
      <c r="I19" s="1474" t="s">
        <v>2912</v>
      </c>
      <c r="J19" s="1443" t="s">
        <v>2614</v>
      </c>
      <c r="K19" s="1473">
        <v>7394.5</v>
      </c>
      <c r="L19" s="1470">
        <v>0</v>
      </c>
      <c r="M19" s="1472">
        <v>44439</v>
      </c>
      <c r="N19" s="1001"/>
    </row>
    <row r="20" spans="2:14" ht="57">
      <c r="B20" s="1441" t="s">
        <v>2466</v>
      </c>
      <c r="C20" s="1439" t="s">
        <v>2420</v>
      </c>
      <c r="D20" s="1440" t="s">
        <v>2425</v>
      </c>
      <c r="E20" s="1443" t="s">
        <v>2467</v>
      </c>
      <c r="F20" s="1443" t="s">
        <v>2618</v>
      </c>
      <c r="G20" s="1443" t="s">
        <v>2619</v>
      </c>
      <c r="H20" s="1443" t="s">
        <v>2505</v>
      </c>
      <c r="I20" s="1474" t="s">
        <v>2912</v>
      </c>
      <c r="J20" s="1443" t="s">
        <v>2617</v>
      </c>
      <c r="K20" s="1473">
        <v>15689</v>
      </c>
      <c r="L20" s="1470">
        <v>0</v>
      </c>
      <c r="M20" s="1472">
        <v>44439</v>
      </c>
      <c r="N20" s="1001"/>
    </row>
    <row r="21" spans="2:14" ht="28.5">
      <c r="B21" s="1441" t="s">
        <v>2468</v>
      </c>
      <c r="C21" s="1439" t="s">
        <v>2420</v>
      </c>
      <c r="D21" s="1440" t="s">
        <v>2425</v>
      </c>
      <c r="E21" s="1443" t="s">
        <v>2469</v>
      </c>
      <c r="F21" s="1443" t="s">
        <v>2620</v>
      </c>
      <c r="G21" s="1443" t="s">
        <v>2621</v>
      </c>
      <c r="H21" s="1443" t="s">
        <v>2505</v>
      </c>
      <c r="I21" s="1474" t="s">
        <v>2912</v>
      </c>
      <c r="J21" s="1443" t="s">
        <v>2617</v>
      </c>
      <c r="K21" s="1473">
        <v>6823.25</v>
      </c>
      <c r="L21" s="1470">
        <v>0</v>
      </c>
      <c r="M21" s="1472">
        <v>44439</v>
      </c>
      <c r="N21" s="1001"/>
    </row>
    <row r="22" spans="2:14" ht="28.5">
      <c r="B22" s="1441" t="s">
        <v>2470</v>
      </c>
      <c r="C22" s="1439" t="s">
        <v>2420</v>
      </c>
      <c r="D22" s="1440" t="s">
        <v>2425</v>
      </c>
      <c r="E22" s="1443" t="s">
        <v>2469</v>
      </c>
      <c r="F22" s="1443" t="s">
        <v>2620</v>
      </c>
      <c r="G22" s="1443" t="s">
        <v>2621</v>
      </c>
      <c r="H22" s="1443" t="s">
        <v>2505</v>
      </c>
      <c r="I22" s="1474" t="s">
        <v>2912</v>
      </c>
      <c r="J22" s="1443" t="s">
        <v>2617</v>
      </c>
      <c r="K22" s="1473">
        <v>6823.25</v>
      </c>
      <c r="L22" s="1470">
        <v>0</v>
      </c>
      <c r="M22" s="1472">
        <v>44439</v>
      </c>
      <c r="N22" s="1001"/>
    </row>
    <row r="23" spans="2:14" ht="28.5">
      <c r="B23" s="1441" t="s">
        <v>2471</v>
      </c>
      <c r="C23" s="1439" t="s">
        <v>2420</v>
      </c>
      <c r="D23" s="1440" t="s">
        <v>2425</v>
      </c>
      <c r="E23" s="1443" t="s">
        <v>2469</v>
      </c>
      <c r="F23" s="1443" t="s">
        <v>2620</v>
      </c>
      <c r="G23" s="1443" t="s">
        <v>2621</v>
      </c>
      <c r="H23" s="1443" t="s">
        <v>2505</v>
      </c>
      <c r="I23" s="1474" t="s">
        <v>2912</v>
      </c>
      <c r="J23" s="1443" t="s">
        <v>2617</v>
      </c>
      <c r="K23" s="1473">
        <v>6823.25</v>
      </c>
      <c r="L23" s="1470">
        <v>0</v>
      </c>
      <c r="M23" s="1472">
        <v>44439</v>
      </c>
      <c r="N23" s="1001"/>
    </row>
    <row r="24" spans="2:14" ht="28.5">
      <c r="B24" s="1441" t="s">
        <v>2472</v>
      </c>
      <c r="C24" s="1439" t="s">
        <v>2420</v>
      </c>
      <c r="D24" s="1440" t="s">
        <v>2425</v>
      </c>
      <c r="E24" s="1443" t="s">
        <v>2473</v>
      </c>
      <c r="F24" s="1443" t="s">
        <v>2610</v>
      </c>
      <c r="G24" s="1443" t="s">
        <v>2622</v>
      </c>
      <c r="H24" s="1443" t="s">
        <v>2623</v>
      </c>
      <c r="I24" s="1474" t="s">
        <v>2912</v>
      </c>
      <c r="J24" s="1443" t="s">
        <v>2612</v>
      </c>
      <c r="K24" s="1473">
        <v>35903.300000000003</v>
      </c>
      <c r="L24" s="1470">
        <v>0</v>
      </c>
      <c r="M24" s="1472">
        <v>44439</v>
      </c>
      <c r="N24" s="1001"/>
    </row>
    <row r="25" spans="2:14" ht="28.5">
      <c r="B25" s="1441" t="s">
        <v>2474</v>
      </c>
      <c r="C25" s="1439" t="s">
        <v>2420</v>
      </c>
      <c r="D25" s="1440" t="s">
        <v>2425</v>
      </c>
      <c r="E25" s="1443" t="s">
        <v>2473</v>
      </c>
      <c r="F25" s="1443" t="s">
        <v>2610</v>
      </c>
      <c r="G25" s="1443" t="s">
        <v>2622</v>
      </c>
      <c r="H25" s="1443" t="s">
        <v>2624</v>
      </c>
      <c r="I25" s="1474" t="s">
        <v>2912</v>
      </c>
      <c r="J25" s="1443" t="s">
        <v>2625</v>
      </c>
      <c r="K25" s="1473">
        <v>35903.300000000003</v>
      </c>
      <c r="L25" s="1470">
        <v>0</v>
      </c>
      <c r="M25" s="1472">
        <v>44439</v>
      </c>
      <c r="N25" s="1001"/>
    </row>
    <row r="26" spans="2:14">
      <c r="B26" s="1441" t="s">
        <v>2475</v>
      </c>
      <c r="C26" s="1439" t="s">
        <v>2420</v>
      </c>
      <c r="D26" s="1440" t="s">
        <v>2425</v>
      </c>
      <c r="E26" s="1443" t="s">
        <v>2476</v>
      </c>
      <c r="F26" s="1443" t="s">
        <v>2627</v>
      </c>
      <c r="G26" s="1443" t="s">
        <v>2628</v>
      </c>
      <c r="H26" s="1443">
        <v>221</v>
      </c>
      <c r="I26" s="1474" t="s">
        <v>2912</v>
      </c>
      <c r="J26" s="1443" t="s">
        <v>2617</v>
      </c>
      <c r="K26" s="1473">
        <v>39247.199999999997</v>
      </c>
      <c r="L26" s="1470">
        <v>0</v>
      </c>
      <c r="M26" s="1472">
        <v>44439</v>
      </c>
      <c r="N26" s="1001"/>
    </row>
    <row r="27" spans="2:14" ht="28.5">
      <c r="B27" s="1441" t="s">
        <v>2477</v>
      </c>
      <c r="C27" s="1439" t="s">
        <v>2420</v>
      </c>
      <c r="D27" s="1440" t="s">
        <v>2425</v>
      </c>
      <c r="E27" s="1444" t="s">
        <v>2478</v>
      </c>
      <c r="F27" s="1444" t="s">
        <v>2630</v>
      </c>
      <c r="G27" s="1444" t="s">
        <v>2631</v>
      </c>
      <c r="H27" s="1443" t="s">
        <v>2632</v>
      </c>
      <c r="I27" s="1474" t="s">
        <v>2912</v>
      </c>
      <c r="J27" s="1443" t="s">
        <v>2617</v>
      </c>
      <c r="K27" s="1476">
        <v>37585.19</v>
      </c>
      <c r="L27" s="1470">
        <v>0</v>
      </c>
      <c r="M27" s="1472">
        <v>44439</v>
      </c>
      <c r="N27" s="1001"/>
    </row>
    <row r="28" spans="2:14" ht="28.5">
      <c r="B28" s="1441" t="s">
        <v>2479</v>
      </c>
      <c r="C28" s="1439" t="s">
        <v>2420</v>
      </c>
      <c r="D28" s="1440" t="s">
        <v>2425</v>
      </c>
      <c r="E28" s="1444" t="s">
        <v>2478</v>
      </c>
      <c r="F28" s="1444" t="s">
        <v>2630</v>
      </c>
      <c r="G28" s="1444" t="s">
        <v>2631</v>
      </c>
      <c r="H28" s="1443" t="s">
        <v>2633</v>
      </c>
      <c r="I28" s="1474" t="s">
        <v>2912</v>
      </c>
      <c r="J28" s="1443" t="s">
        <v>2617</v>
      </c>
      <c r="K28" s="1476">
        <v>37585.19</v>
      </c>
      <c r="L28" s="1470">
        <v>0</v>
      </c>
      <c r="M28" s="1472">
        <v>44439</v>
      </c>
      <c r="N28" s="1001"/>
    </row>
    <row r="29" spans="2:14" ht="42.75">
      <c r="B29" s="1441" t="s">
        <v>2480</v>
      </c>
      <c r="C29" s="1439" t="s">
        <v>2420</v>
      </c>
      <c r="D29" s="1440" t="s">
        <v>2425</v>
      </c>
      <c r="E29" s="1445" t="s">
        <v>2481</v>
      </c>
      <c r="F29" s="1445" t="s">
        <v>2615</v>
      </c>
      <c r="G29" s="1445" t="s">
        <v>2634</v>
      </c>
      <c r="H29" s="1443" t="s">
        <v>2505</v>
      </c>
      <c r="I29" s="1474" t="s">
        <v>2912</v>
      </c>
      <c r="J29" s="1443" t="s">
        <v>2617</v>
      </c>
      <c r="K29" s="1473">
        <v>79891.5</v>
      </c>
      <c r="L29" s="1470">
        <v>0</v>
      </c>
      <c r="M29" s="1472">
        <v>44439</v>
      </c>
      <c r="N29" s="1001"/>
    </row>
    <row r="30" spans="2:14" ht="42.75">
      <c r="B30" s="1441" t="s">
        <v>2482</v>
      </c>
      <c r="C30" s="1439" t="s">
        <v>2420</v>
      </c>
      <c r="D30" s="1440" t="s">
        <v>2425</v>
      </c>
      <c r="E30" s="1440" t="s">
        <v>2481</v>
      </c>
      <c r="F30" s="1440" t="s">
        <v>2615</v>
      </c>
      <c r="G30" s="1440" t="s">
        <v>2634</v>
      </c>
      <c r="H30" s="1443" t="s">
        <v>2505</v>
      </c>
      <c r="I30" s="1474" t="s">
        <v>2912</v>
      </c>
      <c r="J30" s="1443" t="s">
        <v>2625</v>
      </c>
      <c r="K30" s="1473">
        <v>79891.5</v>
      </c>
      <c r="L30" s="1470">
        <v>0</v>
      </c>
      <c r="M30" s="1472">
        <v>44439</v>
      </c>
      <c r="N30" s="1001"/>
    </row>
    <row r="31" spans="2:14">
      <c r="B31" s="1441" t="s">
        <v>2483</v>
      </c>
      <c r="C31" s="1439" t="s">
        <v>2420</v>
      </c>
      <c r="D31" s="1440" t="s">
        <v>2425</v>
      </c>
      <c r="E31" s="1443" t="s">
        <v>2484</v>
      </c>
      <c r="F31" s="1443" t="s">
        <v>2635</v>
      </c>
      <c r="G31" s="1443" t="s">
        <v>2636</v>
      </c>
      <c r="H31" s="1443" t="s">
        <v>2505</v>
      </c>
      <c r="I31" s="1474" t="s">
        <v>2912</v>
      </c>
      <c r="J31" s="1443" t="s">
        <v>2617</v>
      </c>
      <c r="K31" s="1473">
        <v>7723</v>
      </c>
      <c r="L31" s="1470">
        <v>0</v>
      </c>
      <c r="M31" s="1472">
        <v>44439</v>
      </c>
      <c r="N31" s="1001"/>
    </row>
    <row r="32" spans="2:14">
      <c r="B32" s="1441" t="s">
        <v>2485</v>
      </c>
      <c r="C32" s="1439" t="s">
        <v>2420</v>
      </c>
      <c r="D32" s="1440" t="s">
        <v>2425</v>
      </c>
      <c r="E32" s="1443" t="s">
        <v>2484</v>
      </c>
      <c r="F32" s="1443" t="s">
        <v>2635</v>
      </c>
      <c r="G32" s="1443" t="s">
        <v>2636</v>
      </c>
      <c r="H32" s="1443" t="s">
        <v>2505</v>
      </c>
      <c r="I32" s="1474" t="s">
        <v>2912</v>
      </c>
      <c r="J32" s="1443" t="s">
        <v>2617</v>
      </c>
      <c r="K32" s="1473">
        <v>7723</v>
      </c>
      <c r="L32" s="1470">
        <v>0</v>
      </c>
      <c r="M32" s="1472">
        <v>44439</v>
      </c>
      <c r="N32" s="1001"/>
    </row>
    <row r="33" spans="2:14">
      <c r="B33" s="1441" t="s">
        <v>2486</v>
      </c>
      <c r="C33" s="1439" t="s">
        <v>2420</v>
      </c>
      <c r="D33" s="1440" t="s">
        <v>2425</v>
      </c>
      <c r="E33" s="1443" t="s">
        <v>2442</v>
      </c>
      <c r="F33" s="1443" t="s">
        <v>2637</v>
      </c>
      <c r="G33" s="1443" t="s">
        <v>2528</v>
      </c>
      <c r="H33" s="1443" t="s">
        <v>2638</v>
      </c>
      <c r="I33" s="1474" t="s">
        <v>2912</v>
      </c>
      <c r="J33" s="1443" t="s">
        <v>2617</v>
      </c>
      <c r="K33" s="1473">
        <v>71558</v>
      </c>
      <c r="L33" s="1470">
        <v>0</v>
      </c>
      <c r="M33" s="1472">
        <v>44439</v>
      </c>
      <c r="N33" s="1001"/>
    </row>
    <row r="34" spans="2:14">
      <c r="B34" s="1441" t="s">
        <v>2487</v>
      </c>
      <c r="C34" s="1439" t="s">
        <v>2420</v>
      </c>
      <c r="D34" s="1440" t="s">
        <v>2425</v>
      </c>
      <c r="E34" s="1443" t="s">
        <v>2442</v>
      </c>
      <c r="F34" s="1443" t="s">
        <v>2637</v>
      </c>
      <c r="G34" s="1443" t="s">
        <v>2528</v>
      </c>
      <c r="H34" s="1443" t="s">
        <v>2639</v>
      </c>
      <c r="I34" s="1474" t="s">
        <v>2912</v>
      </c>
      <c r="J34" s="1443" t="s">
        <v>2625</v>
      </c>
      <c r="K34" s="1473">
        <v>71558</v>
      </c>
      <c r="L34" s="1470">
        <v>0</v>
      </c>
      <c r="M34" s="1472">
        <v>44439</v>
      </c>
      <c r="N34" s="1001"/>
    </row>
    <row r="35" spans="2:14" ht="28.5">
      <c r="B35" s="1441" t="s">
        <v>2488</v>
      </c>
      <c r="C35" s="1439" t="s">
        <v>2420</v>
      </c>
      <c r="D35" s="1440" t="s">
        <v>2425</v>
      </c>
      <c r="E35" s="1443" t="s">
        <v>2489</v>
      </c>
      <c r="F35" s="1443" t="s">
        <v>2620</v>
      </c>
      <c r="G35" s="1443" t="s">
        <v>2640</v>
      </c>
      <c r="H35" s="1443" t="s">
        <v>2505</v>
      </c>
      <c r="I35" s="1474" t="s">
        <v>2912</v>
      </c>
      <c r="J35" s="1443" t="s">
        <v>2617</v>
      </c>
      <c r="K35" s="1473">
        <v>23938.6</v>
      </c>
      <c r="L35" s="1470">
        <v>0</v>
      </c>
      <c r="M35" s="1472">
        <v>44439</v>
      </c>
      <c r="N35" s="1001"/>
    </row>
    <row r="36" spans="2:14">
      <c r="B36" s="1441" t="s">
        <v>2490</v>
      </c>
      <c r="C36" s="1439" t="s">
        <v>2420</v>
      </c>
      <c r="D36" s="1440" t="s">
        <v>2425</v>
      </c>
      <c r="E36" s="1443" t="s">
        <v>2491</v>
      </c>
      <c r="F36" s="1443" t="s">
        <v>2610</v>
      </c>
      <c r="G36" s="1443" t="s">
        <v>2641</v>
      </c>
      <c r="H36" s="1443" t="s">
        <v>2505</v>
      </c>
      <c r="I36" s="1474" t="s">
        <v>2912</v>
      </c>
      <c r="J36" s="1443" t="s">
        <v>2617</v>
      </c>
      <c r="K36" s="1473">
        <v>9696.2000000000007</v>
      </c>
      <c r="L36" s="1470">
        <v>0</v>
      </c>
      <c r="M36" s="1472">
        <v>44439</v>
      </c>
      <c r="N36" s="1001"/>
    </row>
    <row r="37" spans="2:14">
      <c r="B37" s="1441" t="s">
        <v>2492</v>
      </c>
      <c r="C37" s="1439" t="s">
        <v>2420</v>
      </c>
      <c r="D37" s="1440" t="s">
        <v>2425</v>
      </c>
      <c r="E37" s="1443" t="s">
        <v>2491</v>
      </c>
      <c r="F37" s="1443" t="s">
        <v>2610</v>
      </c>
      <c r="G37" s="1443" t="s">
        <v>2641</v>
      </c>
      <c r="H37" s="1443" t="s">
        <v>2505</v>
      </c>
      <c r="I37" s="1474" t="s">
        <v>2912</v>
      </c>
      <c r="J37" s="1443" t="s">
        <v>2617</v>
      </c>
      <c r="K37" s="1473">
        <v>9696.2000000000007</v>
      </c>
      <c r="L37" s="1470">
        <v>0</v>
      </c>
      <c r="M37" s="1472">
        <v>44439</v>
      </c>
      <c r="N37" s="1001"/>
    </row>
    <row r="38" spans="2:14">
      <c r="B38" s="1441" t="s">
        <v>2493</v>
      </c>
      <c r="C38" s="1439" t="s">
        <v>2420</v>
      </c>
      <c r="D38" s="1440" t="s">
        <v>2425</v>
      </c>
      <c r="E38" s="1443" t="s">
        <v>2491</v>
      </c>
      <c r="F38" s="1443" t="s">
        <v>2610</v>
      </c>
      <c r="G38" s="1443" t="s">
        <v>2641</v>
      </c>
      <c r="H38" s="1443" t="s">
        <v>2505</v>
      </c>
      <c r="I38" s="1474" t="s">
        <v>2912</v>
      </c>
      <c r="J38" s="1443" t="s">
        <v>2617</v>
      </c>
      <c r="K38" s="1473">
        <v>9696.2000000000007</v>
      </c>
      <c r="L38" s="1470">
        <v>0</v>
      </c>
      <c r="M38" s="1472">
        <v>44439</v>
      </c>
      <c r="N38" s="1001"/>
    </row>
    <row r="39" spans="2:14" ht="28.5">
      <c r="B39" s="1441" t="s">
        <v>2494</v>
      </c>
      <c r="C39" s="1439" t="s">
        <v>2420</v>
      </c>
      <c r="D39" s="1440" t="s">
        <v>2425</v>
      </c>
      <c r="E39" s="1443" t="s">
        <v>2495</v>
      </c>
      <c r="F39" s="1443" t="s">
        <v>2642</v>
      </c>
      <c r="G39" s="1443" t="s">
        <v>2643</v>
      </c>
      <c r="H39" s="1443" t="s">
        <v>2644</v>
      </c>
      <c r="I39" s="1474" t="s">
        <v>2912</v>
      </c>
      <c r="J39" s="1443" t="s">
        <v>2617</v>
      </c>
      <c r="K39" s="1473">
        <v>219686.3</v>
      </c>
      <c r="L39" s="1470">
        <v>0</v>
      </c>
      <c r="M39" s="1472">
        <v>44439</v>
      </c>
      <c r="N39" s="1001"/>
    </row>
    <row r="40" spans="2:14" ht="28.5">
      <c r="B40" s="1441" t="s">
        <v>2496</v>
      </c>
      <c r="C40" s="1439" t="s">
        <v>2420</v>
      </c>
      <c r="D40" s="1440" t="s">
        <v>2425</v>
      </c>
      <c r="E40" s="1443" t="s">
        <v>2497</v>
      </c>
      <c r="F40" s="1443" t="s">
        <v>2645</v>
      </c>
      <c r="G40" s="1443" t="s">
        <v>2646</v>
      </c>
      <c r="H40" s="1443" t="s">
        <v>2647</v>
      </c>
      <c r="I40" s="1474" t="s">
        <v>2912</v>
      </c>
      <c r="J40" s="1443" t="s">
        <v>2617</v>
      </c>
      <c r="K40" s="1473">
        <v>274633</v>
      </c>
      <c r="L40" s="1470">
        <v>0</v>
      </c>
      <c r="M40" s="1472">
        <v>44439</v>
      </c>
      <c r="N40" s="1001"/>
    </row>
    <row r="41" spans="2:14">
      <c r="B41" s="1441" t="s">
        <v>2498</v>
      </c>
      <c r="C41" s="1439" t="s">
        <v>2420</v>
      </c>
      <c r="D41" s="1440" t="s">
        <v>2425</v>
      </c>
      <c r="E41" s="1443" t="s">
        <v>2499</v>
      </c>
      <c r="F41" s="1443" t="s">
        <v>2648</v>
      </c>
      <c r="G41" s="1443" t="s">
        <v>2649</v>
      </c>
      <c r="H41" s="1443" t="s">
        <v>2650</v>
      </c>
      <c r="I41" s="1474" t="s">
        <v>2912</v>
      </c>
      <c r="J41" s="1443" t="s">
        <v>2625</v>
      </c>
      <c r="K41" s="1473">
        <v>93378</v>
      </c>
      <c r="L41" s="1470">
        <v>0</v>
      </c>
      <c r="M41" s="1472">
        <v>44439</v>
      </c>
      <c r="N41" s="1001"/>
    </row>
    <row r="42" spans="2:14">
      <c r="B42" s="1441" t="s">
        <v>2500</v>
      </c>
      <c r="C42" s="1439" t="s">
        <v>2420</v>
      </c>
      <c r="D42" s="1440" t="s">
        <v>2425</v>
      </c>
      <c r="E42" s="1443" t="s">
        <v>2499</v>
      </c>
      <c r="F42" s="1443" t="s">
        <v>2648</v>
      </c>
      <c r="G42" s="1443" t="s">
        <v>2649</v>
      </c>
      <c r="H42" s="1443" t="s">
        <v>2651</v>
      </c>
      <c r="I42" s="1474" t="s">
        <v>2912</v>
      </c>
      <c r="J42" s="1443" t="s">
        <v>2617</v>
      </c>
      <c r="K42" s="1473">
        <v>93378</v>
      </c>
      <c r="L42" s="1470">
        <v>0</v>
      </c>
      <c r="M42" s="1472">
        <v>44439</v>
      </c>
      <c r="N42" s="1001"/>
    </row>
    <row r="43" spans="2:14" ht="28.5">
      <c r="B43" s="1441" t="s">
        <v>2501</v>
      </c>
      <c r="C43" s="1439" t="s">
        <v>2420</v>
      </c>
      <c r="D43" s="1440" t="s">
        <v>2425</v>
      </c>
      <c r="E43" s="1443" t="s">
        <v>2502</v>
      </c>
      <c r="F43" s="1443" t="s">
        <v>2652</v>
      </c>
      <c r="G43" s="1443" t="s">
        <v>2653</v>
      </c>
      <c r="H43" s="1443" t="s">
        <v>2654</v>
      </c>
      <c r="I43" s="1474" t="s">
        <v>2912</v>
      </c>
      <c r="J43" s="1443" t="s">
        <v>2625</v>
      </c>
      <c r="K43" s="1473">
        <v>83285</v>
      </c>
      <c r="L43" s="1470">
        <v>0</v>
      </c>
      <c r="M43" s="1472">
        <v>44439</v>
      </c>
      <c r="N43" s="1001"/>
    </row>
    <row r="44" spans="2:14" ht="15.75" thickBot="1">
      <c r="B44" s="1433" t="s">
        <v>2503</v>
      </c>
      <c r="C44" s="1431" t="s">
        <v>2447</v>
      </c>
      <c r="D44" s="1432" t="s">
        <v>2448</v>
      </c>
      <c r="E44" s="1433" t="s">
        <v>2450</v>
      </c>
      <c r="F44" s="1461" t="s">
        <v>2655</v>
      </c>
      <c r="G44" s="1440" t="s">
        <v>2656</v>
      </c>
      <c r="H44" s="1462" t="s">
        <v>2657</v>
      </c>
      <c r="I44" s="1474" t="s">
        <v>2912</v>
      </c>
      <c r="J44" s="1551" t="s">
        <v>2658</v>
      </c>
      <c r="K44" s="1471">
        <v>394464</v>
      </c>
      <c r="L44" s="1470"/>
      <c r="M44" s="1478">
        <v>44469</v>
      </c>
      <c r="N44" s="1000"/>
    </row>
    <row r="45" spans="2:14" ht="16.5" thickTop="1" thickBot="1">
      <c r="B45" s="1390" t="s">
        <v>2105</v>
      </c>
      <c r="C45" s="997"/>
      <c r="D45" s="997"/>
      <c r="E45" s="997"/>
      <c r="F45" s="997"/>
      <c r="G45" s="997"/>
      <c r="H45" s="997"/>
      <c r="I45" s="997"/>
      <c r="J45" s="999" t="s">
        <v>1578</v>
      </c>
      <c r="K45" s="998">
        <f>SUM(K15:K44)</f>
        <v>1825906.1199999999</v>
      </c>
      <c r="L45" s="1470">
        <f>SUM(L15:L44)</f>
        <v>0</v>
      </c>
      <c r="M45" s="997"/>
      <c r="N45" s="997"/>
    </row>
    <row r="46" spans="2:14" ht="15.75" thickTop="1">
      <c r="B46" s="673" t="s">
        <v>1445</v>
      </c>
      <c r="C46" s="2127" t="s">
        <v>1662</v>
      </c>
      <c r="D46" s="2127"/>
      <c r="E46" s="2127"/>
      <c r="F46" s="2127"/>
      <c r="G46" s="2127"/>
      <c r="H46" s="2127"/>
      <c r="I46" s="2127"/>
      <c r="J46" s="2127"/>
      <c r="K46" s="996"/>
      <c r="L46" s="996"/>
      <c r="M46" s="996"/>
      <c r="N46" s="996"/>
    </row>
    <row r="47" spans="2:14">
      <c r="B47" s="2107"/>
      <c r="C47" s="2107"/>
      <c r="D47" s="2107"/>
      <c r="E47" s="2107"/>
      <c r="F47" s="2107"/>
      <c r="G47" s="2107"/>
      <c r="H47" s="2107"/>
      <c r="I47" s="2107"/>
      <c r="J47" s="2107"/>
      <c r="K47" s="2107"/>
      <c r="L47" s="2107"/>
      <c r="M47" s="2107"/>
      <c r="N47" s="2107"/>
    </row>
    <row r="48" spans="2:14">
      <c r="B48" s="1528"/>
      <c r="C48" s="1528"/>
      <c r="D48" s="1528"/>
      <c r="E48" s="1528"/>
      <c r="F48" s="1528"/>
      <c r="G48" s="1528"/>
      <c r="H48" s="1528"/>
      <c r="I48" s="1528"/>
      <c r="J48" s="1528"/>
      <c r="K48" s="1528"/>
      <c r="L48" s="1528"/>
      <c r="M48" s="1528"/>
      <c r="N48" s="1528"/>
    </row>
    <row r="49" spans="2:14">
      <c r="B49" s="953"/>
      <c r="C49" s="953"/>
      <c r="D49" s="953"/>
      <c r="E49" s="953"/>
      <c r="F49" s="953"/>
      <c r="G49" s="953"/>
      <c r="H49" s="953"/>
      <c r="I49" s="953"/>
      <c r="J49" s="953"/>
      <c r="K49" s="953"/>
      <c r="L49" s="953"/>
      <c r="M49" s="953"/>
      <c r="N49" s="953"/>
    </row>
    <row r="50" spans="2:14">
      <c r="B50" s="775"/>
      <c r="C50" s="2121"/>
      <c r="D50" s="2121"/>
      <c r="E50" s="2121"/>
      <c r="F50" s="2121"/>
      <c r="G50" s="2121"/>
      <c r="H50" s="2121"/>
      <c r="I50" s="2121"/>
      <c r="J50" s="2121"/>
    </row>
    <row r="51" spans="2:14">
      <c r="B51" s="674"/>
      <c r="C51" s="674"/>
      <c r="D51" s="674"/>
      <c r="E51" s="847"/>
      <c r="F51" s="668"/>
      <c r="G51" s="668"/>
      <c r="H51" s="668"/>
      <c r="I51" s="668"/>
      <c r="J51" s="668"/>
    </row>
    <row r="52" spans="2:14">
      <c r="B52" s="666"/>
      <c r="C52" s="666"/>
      <c r="D52" s="666"/>
      <c r="E52" s="670"/>
      <c r="F52" s="670"/>
      <c r="G52" s="670"/>
      <c r="H52" s="670"/>
      <c r="I52" s="670"/>
      <c r="J52" s="670"/>
    </row>
    <row r="66" spans="3:4">
      <c r="C66" s="1312"/>
    </row>
    <row r="73" spans="3:4">
      <c r="D73" s="1297"/>
    </row>
  </sheetData>
  <customSheetViews>
    <customSheetView guid="{AB7C7113-F865-4779-9FA4-3A0AD2C9E93A}" scale="70" showGridLines="0" fitToPage="1">
      <selection activeCell="N9" sqref="N9"/>
      <pageMargins left="0.70866141732283472" right="0.70866141732283472" top="0.74803149606299213" bottom="0.74803149606299213" header="0.31496062992125984" footer="0.31496062992125984"/>
      <pageSetup scale="52" orientation="landscape" r:id="rId1"/>
    </customSheetView>
    <customSheetView guid="{05A24B3F-0046-4A93-964B-C8E884CA78A3}" scale="70" showGridLines="0" fitToPage="1">
      <selection activeCell="N9" sqref="N9"/>
      <pageMargins left="0.70866141732283472" right="0.70866141732283472" top="0.74803149606299213" bottom="0.74803149606299213" header="0.31496062992125984" footer="0.31496062992125984"/>
      <pageSetup scale="52" orientation="landscape" r:id="rId2"/>
    </customSheetView>
  </customSheetViews>
  <mergeCells count="12">
    <mergeCell ref="N12:N13"/>
    <mergeCell ref="B47:N47"/>
    <mergeCell ref="C50:J50"/>
    <mergeCell ref="B2:N2"/>
    <mergeCell ref="B9:E9"/>
    <mergeCell ref="B12:B13"/>
    <mergeCell ref="E12:E13"/>
    <mergeCell ref="F12:I12"/>
    <mergeCell ref="J12:J13"/>
    <mergeCell ref="K12:L12"/>
    <mergeCell ref="M12:M13"/>
    <mergeCell ref="C46:J46"/>
  </mergeCells>
  <pageMargins left="0.70866141732283472" right="0.70866141732283472" top="0.74803149606299213" bottom="0.74803149606299213" header="0.31496062992125984" footer="0.31496062992125984"/>
  <pageSetup scale="45" orientation="landscape" r:id="rId3"/>
  <ignoredErrors>
    <ignoredError sqref="C15:C44 H43 G44" numberStoredAsText="1"/>
  </ignoredErrors>
  <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V75"/>
  <sheetViews>
    <sheetView showGridLines="0" view="pageBreakPreview" zoomScale="60" zoomScaleNormal="70" workbookViewId="0">
      <selection activeCell="E14" sqref="E14"/>
    </sheetView>
  </sheetViews>
  <sheetFormatPr baseColWidth="10" defaultRowHeight="15"/>
  <cols>
    <col min="2" max="7" width="15.7109375" customWidth="1"/>
    <col min="8" max="10" width="10.7109375" customWidth="1"/>
    <col min="11" max="21" width="15.7109375" customWidth="1"/>
    <col min="22" max="22" width="20.140625" customWidth="1"/>
  </cols>
  <sheetData>
    <row r="1" spans="2:22" ht="15.75" thickBot="1"/>
    <row r="2" spans="2:22" s="12" customFormat="1" ht="60.75" customHeight="1" thickTop="1">
      <c r="B2" s="2129" t="s">
        <v>2084</v>
      </c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1"/>
    </row>
    <row r="3" spans="2:22" s="12" customFormat="1" ht="8.2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4"/>
      <c r="O3" s="1368"/>
      <c r="P3" s="1368"/>
      <c r="Q3" s="1368"/>
      <c r="R3" s="1368"/>
      <c r="S3" s="1368"/>
      <c r="T3" s="1368"/>
      <c r="U3" s="1368"/>
      <c r="V3" s="1369"/>
    </row>
    <row r="4" spans="2:22" s="12" customFormat="1" ht="14.25">
      <c r="B4" s="1367" t="s">
        <v>2916</v>
      </c>
      <c r="C4" s="1368"/>
      <c r="D4" s="17" t="s">
        <v>2917</v>
      </c>
      <c r="E4" s="18"/>
      <c r="F4" s="19"/>
      <c r="G4" s="19"/>
      <c r="H4" s="20"/>
      <c r="I4" s="20"/>
      <c r="J4" s="20"/>
      <c r="K4" s="20"/>
      <c r="L4" s="20"/>
      <c r="M4" s="20"/>
      <c r="N4" s="1368"/>
      <c r="O4" s="1368"/>
      <c r="P4" s="1368"/>
      <c r="Q4" s="1368"/>
      <c r="R4" s="1368"/>
      <c r="S4" s="1368"/>
      <c r="T4" s="1368"/>
      <c r="U4" s="20" t="s">
        <v>2913</v>
      </c>
      <c r="V4" s="1369"/>
    </row>
    <row r="5" spans="2:22" s="12" customFormat="1" ht="6.75" customHeight="1" thickBot="1">
      <c r="B5" s="22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3"/>
      <c r="O5" s="208"/>
      <c r="P5" s="208"/>
      <c r="Q5" s="208"/>
      <c r="R5" s="208"/>
      <c r="S5" s="208"/>
      <c r="T5" s="208"/>
      <c r="U5" s="208"/>
      <c r="V5" s="1328"/>
    </row>
    <row r="6" spans="2:22" s="12" customFormat="1" ht="7.5" customHeight="1" thickTop="1" thickBot="1"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7"/>
      <c r="N6" s="26"/>
    </row>
    <row r="7" spans="2:22" ht="57.75" customHeight="1" thickTop="1">
      <c r="B7" s="1379" t="s">
        <v>2085</v>
      </c>
      <c r="C7" s="1380" t="s">
        <v>2086</v>
      </c>
      <c r="D7" s="1380" t="s">
        <v>2087</v>
      </c>
      <c r="E7" s="1380" t="s">
        <v>2088</v>
      </c>
      <c r="F7" s="1380" t="s">
        <v>2089</v>
      </c>
      <c r="G7" s="1380" t="s">
        <v>2090</v>
      </c>
      <c r="H7" s="2128" t="s">
        <v>2091</v>
      </c>
      <c r="I7" s="2128"/>
      <c r="J7" s="2128"/>
      <c r="K7" s="1380" t="s">
        <v>2092</v>
      </c>
      <c r="L7" s="1380" t="s">
        <v>1563</v>
      </c>
      <c r="M7" s="1380" t="s">
        <v>2093</v>
      </c>
      <c r="N7" s="1380" t="s">
        <v>2094</v>
      </c>
      <c r="O7" s="1380" t="s">
        <v>2095</v>
      </c>
      <c r="P7" s="1380" t="s">
        <v>2096</v>
      </c>
      <c r="Q7" s="1380" t="s">
        <v>2097</v>
      </c>
      <c r="R7" s="1380" t="s">
        <v>2098</v>
      </c>
      <c r="S7" s="1380" t="s">
        <v>2099</v>
      </c>
      <c r="T7" s="1380" t="s">
        <v>2100</v>
      </c>
      <c r="U7" s="1380" t="s">
        <v>2102</v>
      </c>
      <c r="V7" s="1381" t="s">
        <v>2101</v>
      </c>
    </row>
    <row r="8" spans="2:22" s="1384" customFormat="1" ht="12.75" thickBot="1">
      <c r="B8" s="2132" t="s">
        <v>1557</v>
      </c>
      <c r="C8" s="2133"/>
      <c r="D8" s="2133"/>
      <c r="E8" s="2133"/>
      <c r="F8" s="2133"/>
      <c r="G8" s="2134"/>
      <c r="H8" s="2135" t="s">
        <v>1554</v>
      </c>
      <c r="I8" s="2135"/>
      <c r="J8" s="2135"/>
      <c r="K8" s="1382" t="s">
        <v>1556</v>
      </c>
      <c r="L8" s="1382" t="s">
        <v>1547</v>
      </c>
      <c r="M8" s="1382" t="s">
        <v>2103</v>
      </c>
      <c r="N8" s="1382" t="s">
        <v>1542</v>
      </c>
      <c r="O8" s="1382" t="s">
        <v>1539</v>
      </c>
      <c r="P8" s="1382" t="s">
        <v>1535</v>
      </c>
      <c r="Q8" s="1382" t="s">
        <v>2104</v>
      </c>
      <c r="R8" s="1382" t="s">
        <v>1530</v>
      </c>
      <c r="S8" s="1382" t="s">
        <v>1526</v>
      </c>
      <c r="T8" s="1382" t="s">
        <v>1523</v>
      </c>
      <c r="U8" s="1382" t="s">
        <v>1517</v>
      </c>
      <c r="V8" s="1383" t="s">
        <v>1514</v>
      </c>
    </row>
    <row r="9" spans="2:22" ht="8.25" customHeight="1" thickTop="1" thickBot="1"/>
    <row r="10" spans="2:22" ht="15.75" thickTop="1">
      <c r="B10" s="1370"/>
      <c r="C10" s="1376"/>
      <c r="D10" s="1376"/>
      <c r="E10" s="1376"/>
      <c r="F10" s="1376"/>
      <c r="G10" s="1376"/>
      <c r="H10" s="1376"/>
      <c r="I10" s="1376"/>
      <c r="J10" s="1376"/>
      <c r="K10" s="1376"/>
      <c r="L10" s="1376"/>
      <c r="M10" s="1376"/>
      <c r="N10" s="1376"/>
      <c r="O10" s="1376"/>
      <c r="P10" s="1376"/>
      <c r="Q10" s="1376"/>
      <c r="R10" s="1376"/>
      <c r="S10" s="1376"/>
      <c r="T10" s="1376"/>
      <c r="U10" s="1376"/>
      <c r="V10" s="1371"/>
    </row>
    <row r="11" spans="2:22">
      <c r="B11" s="1372"/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3"/>
    </row>
    <row r="12" spans="2:22">
      <c r="B12" s="1372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3"/>
    </row>
    <row r="13" spans="2:22">
      <c r="B13" s="1372"/>
      <c r="C13" s="1377"/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3"/>
    </row>
    <row r="14" spans="2:22">
      <c r="B14" s="1372"/>
      <c r="C14" s="1377"/>
      <c r="D14" s="1377"/>
      <c r="E14" s="1377"/>
      <c r="F14" s="1377"/>
      <c r="G14" s="1377"/>
      <c r="H14" s="1377"/>
      <c r="I14" s="1377"/>
      <c r="J14" s="1377"/>
      <c r="K14" s="1377"/>
      <c r="L14" s="1377"/>
      <c r="M14" s="1377"/>
      <c r="N14" s="1377"/>
      <c r="O14" s="1377"/>
      <c r="P14" s="1377"/>
      <c r="Q14" s="1377"/>
      <c r="R14" s="1377"/>
      <c r="S14" s="1377"/>
      <c r="T14" s="1377"/>
      <c r="U14" s="1377"/>
      <c r="V14" s="1373"/>
    </row>
    <row r="15" spans="2:22">
      <c r="B15" s="1372"/>
      <c r="C15" s="1377"/>
      <c r="D15" s="1377"/>
      <c r="E15" s="1377"/>
      <c r="F15" s="1377"/>
      <c r="G15" s="1377"/>
      <c r="H15" s="1377"/>
      <c r="I15" s="1377"/>
      <c r="J15" s="1377"/>
      <c r="K15" s="1377"/>
      <c r="L15" s="1377"/>
      <c r="M15" s="1377"/>
      <c r="N15" s="1377"/>
      <c r="O15" s="1377"/>
      <c r="P15" s="1377"/>
      <c r="Q15" s="1377"/>
      <c r="R15" s="1377"/>
      <c r="S15" s="1377"/>
      <c r="T15" s="1377"/>
      <c r="U15" s="1377"/>
      <c r="V15" s="1373"/>
    </row>
    <row r="16" spans="2:22">
      <c r="B16" s="1372"/>
      <c r="C16" s="1377"/>
      <c r="D16" s="1377"/>
      <c r="E16" s="1377"/>
      <c r="F16" s="1377"/>
      <c r="G16" s="1377"/>
      <c r="H16" s="1377"/>
      <c r="I16" s="1377"/>
      <c r="J16" s="1377"/>
      <c r="K16" s="1377"/>
      <c r="L16" s="1377"/>
      <c r="M16" s="1377"/>
      <c r="N16" s="1377"/>
      <c r="O16" s="1377"/>
      <c r="P16" s="1377"/>
      <c r="Q16" s="1377"/>
      <c r="R16" s="1377"/>
      <c r="S16" s="1377"/>
      <c r="T16" s="1377"/>
      <c r="U16" s="1377"/>
      <c r="V16" s="1373"/>
    </row>
    <row r="17" spans="2:22">
      <c r="B17" s="1372"/>
      <c r="C17" s="1377"/>
      <c r="D17" s="1377"/>
      <c r="E17" s="1377"/>
      <c r="F17" s="1377"/>
      <c r="G17" s="1377"/>
      <c r="H17" s="1377"/>
      <c r="I17" s="1377"/>
      <c r="J17" s="1377"/>
      <c r="K17" s="1377"/>
      <c r="L17" s="1377"/>
      <c r="M17" s="1377"/>
      <c r="N17" s="1377"/>
      <c r="O17" s="1377"/>
      <c r="P17" s="1377"/>
      <c r="Q17" s="1377"/>
      <c r="R17" s="1377"/>
      <c r="S17" s="1377"/>
      <c r="T17" s="1377"/>
      <c r="U17" s="1377"/>
      <c r="V17" s="1373"/>
    </row>
    <row r="18" spans="2:22">
      <c r="B18" s="1372"/>
      <c r="C18" s="1377"/>
      <c r="D18" s="1377"/>
      <c r="E18" s="1377"/>
      <c r="F18" s="1377"/>
      <c r="G18" s="1377"/>
      <c r="H18" s="1377"/>
      <c r="I18" s="1377"/>
      <c r="J18" s="1377"/>
      <c r="K18" s="1377"/>
      <c r="L18" s="1377"/>
      <c r="M18" s="1377"/>
      <c r="N18" s="1377"/>
      <c r="O18" s="1377"/>
      <c r="P18" s="1377"/>
      <c r="Q18" s="1377"/>
      <c r="R18" s="1377"/>
      <c r="S18" s="1377"/>
      <c r="T18" s="1377"/>
      <c r="U18" s="1377"/>
      <c r="V18" s="1373"/>
    </row>
    <row r="19" spans="2:22">
      <c r="B19" s="1372"/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3"/>
    </row>
    <row r="20" spans="2:22">
      <c r="B20" s="1372"/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3"/>
    </row>
    <row r="21" spans="2:22">
      <c r="B21" s="1372"/>
      <c r="C21" s="1377"/>
      <c r="D21" s="1377"/>
      <c r="E21" s="1377"/>
      <c r="F21" s="1377"/>
      <c r="G21" s="1377"/>
      <c r="H21" s="1377"/>
      <c r="I21" s="1377"/>
      <c r="J21" s="1377"/>
      <c r="K21" s="1377"/>
      <c r="L21" s="1377"/>
      <c r="M21" s="1377"/>
      <c r="N21" s="1377"/>
      <c r="O21" s="1377"/>
      <c r="P21" s="1377"/>
      <c r="Q21" s="1377"/>
      <c r="R21" s="1377"/>
      <c r="S21" s="1377"/>
      <c r="T21" s="1377"/>
      <c r="U21" s="1377"/>
      <c r="V21" s="1373"/>
    </row>
    <row r="22" spans="2:22">
      <c r="B22" s="1372"/>
      <c r="C22" s="1377"/>
      <c r="D22" s="1377"/>
      <c r="E22" s="1377"/>
      <c r="F22" s="1377"/>
      <c r="G22" s="1377"/>
      <c r="H22" s="1377"/>
      <c r="I22" s="1377"/>
      <c r="J22" s="1377"/>
      <c r="K22" s="1377"/>
      <c r="L22" s="1377"/>
      <c r="M22" s="1377"/>
      <c r="N22" s="1377"/>
      <c r="O22" s="1377"/>
      <c r="P22" s="1377"/>
      <c r="Q22" s="1377"/>
      <c r="R22" s="1377"/>
      <c r="S22" s="1377"/>
      <c r="T22" s="1377"/>
      <c r="U22" s="1377"/>
      <c r="V22" s="1373"/>
    </row>
    <row r="23" spans="2:22">
      <c r="B23" s="1372"/>
      <c r="C23" s="1377"/>
      <c r="D23" s="1377"/>
      <c r="E23" s="1377"/>
      <c r="F23" s="1377"/>
      <c r="G23" s="1377"/>
      <c r="H23" s="1377"/>
      <c r="I23" s="1377"/>
      <c r="J23" s="1377"/>
      <c r="K23" s="1377"/>
      <c r="L23" s="1377"/>
      <c r="M23" s="1377"/>
      <c r="N23" s="1377"/>
      <c r="O23" s="1377"/>
      <c r="P23" s="1377"/>
      <c r="Q23" s="1377"/>
      <c r="R23" s="1377"/>
      <c r="S23" s="1377"/>
      <c r="T23" s="1377"/>
      <c r="U23" s="1377"/>
      <c r="V23" s="1373"/>
    </row>
    <row r="24" spans="2:22">
      <c r="B24" s="1372"/>
      <c r="C24" s="1377"/>
      <c r="D24" s="1377"/>
      <c r="E24" s="1377"/>
      <c r="F24" s="1377"/>
      <c r="G24" s="1377"/>
      <c r="H24" s="1377"/>
      <c r="I24" s="1377"/>
      <c r="J24" s="1377"/>
      <c r="K24" s="1377"/>
      <c r="L24" s="1377"/>
      <c r="M24" s="1377"/>
      <c r="N24" s="1377"/>
      <c r="O24" s="1377"/>
      <c r="P24" s="1377"/>
      <c r="Q24" s="1377"/>
      <c r="R24" s="1377"/>
      <c r="S24" s="1377"/>
      <c r="T24" s="1377"/>
      <c r="U24" s="1377"/>
      <c r="V24" s="1373"/>
    </row>
    <row r="25" spans="2:22">
      <c r="B25" s="1372"/>
      <c r="C25" s="1377"/>
      <c r="D25" s="1377"/>
      <c r="E25" s="1377"/>
      <c r="F25" s="1377"/>
      <c r="G25" s="1377"/>
      <c r="H25" s="1377"/>
      <c r="I25" s="1377"/>
      <c r="J25" s="1377"/>
      <c r="K25" s="1377"/>
      <c r="L25" s="1377"/>
      <c r="M25" s="1377"/>
      <c r="N25" s="1377"/>
      <c r="O25" s="1377"/>
      <c r="P25" s="1377"/>
      <c r="Q25" s="1377"/>
      <c r="R25" s="1377"/>
      <c r="S25" s="1377"/>
      <c r="T25" s="1377"/>
      <c r="U25" s="1377"/>
      <c r="V25" s="1373"/>
    </row>
    <row r="26" spans="2:22">
      <c r="B26" s="1372"/>
      <c r="C26" s="1377"/>
      <c r="D26" s="1377"/>
      <c r="E26" s="1377"/>
      <c r="F26" s="1377"/>
      <c r="G26" s="1377"/>
      <c r="H26" s="1377"/>
      <c r="I26" s="1377"/>
      <c r="J26" s="1377"/>
      <c r="K26" s="1377"/>
      <c r="L26" s="1377"/>
      <c r="M26" s="1377"/>
      <c r="N26" s="1377"/>
      <c r="O26" s="1377"/>
      <c r="P26" s="1377"/>
      <c r="Q26" s="1377"/>
      <c r="R26" s="1377"/>
      <c r="S26" s="1377"/>
      <c r="T26" s="1377"/>
      <c r="U26" s="1377"/>
      <c r="V26" s="1373"/>
    </row>
    <row r="27" spans="2:22">
      <c r="B27" s="1372"/>
      <c r="C27" s="1377"/>
      <c r="D27" s="1377"/>
      <c r="E27" s="1377"/>
      <c r="F27" s="1377"/>
      <c r="G27" s="1377"/>
      <c r="H27" s="1377"/>
      <c r="I27" s="1377"/>
      <c r="J27" s="1377"/>
      <c r="K27" s="1377"/>
      <c r="L27" s="1377"/>
      <c r="M27" s="1377"/>
      <c r="N27" s="1377"/>
      <c r="O27" s="1377"/>
      <c r="P27" s="1377"/>
      <c r="Q27" s="1377"/>
      <c r="R27" s="1377"/>
      <c r="S27" s="1377"/>
      <c r="T27" s="1377"/>
      <c r="U27" s="1377"/>
      <c r="V27" s="1373"/>
    </row>
    <row r="28" spans="2:22">
      <c r="B28" s="1372"/>
      <c r="C28" s="1377"/>
      <c r="D28" s="1377"/>
      <c r="E28" s="1377"/>
      <c r="F28" s="1377"/>
      <c r="G28" s="1377"/>
      <c r="H28" s="1377"/>
      <c r="I28" s="1377"/>
      <c r="J28" s="1377"/>
      <c r="K28" s="1377"/>
      <c r="L28" s="1377"/>
      <c r="M28" s="1377"/>
      <c r="N28" s="1377"/>
      <c r="O28" s="1377"/>
      <c r="P28" s="1377"/>
      <c r="Q28" s="1377"/>
      <c r="R28" s="1377"/>
      <c r="S28" s="1377"/>
      <c r="T28" s="1377"/>
      <c r="U28" s="1377"/>
      <c r="V28" s="1373"/>
    </row>
    <row r="29" spans="2:22">
      <c r="B29" s="1372"/>
      <c r="C29" s="1377"/>
      <c r="D29" s="1377"/>
      <c r="E29" s="1377"/>
      <c r="F29" s="1377"/>
      <c r="G29" s="1377"/>
      <c r="H29" s="1377"/>
      <c r="I29" s="1377"/>
      <c r="J29" s="1377"/>
      <c r="K29" s="1377"/>
      <c r="L29" s="1377"/>
      <c r="M29" s="1377"/>
      <c r="N29" s="1377"/>
      <c r="O29" s="1377"/>
      <c r="P29" s="1377"/>
      <c r="Q29" s="1377"/>
      <c r="R29" s="1377"/>
      <c r="S29" s="1377"/>
      <c r="T29" s="1377"/>
      <c r="U29" s="1377"/>
      <c r="V29" s="1373"/>
    </row>
    <row r="30" spans="2:22">
      <c r="B30" s="1372"/>
      <c r="C30" s="1377"/>
      <c r="D30" s="1377"/>
      <c r="E30" s="1377"/>
      <c r="F30" s="1377"/>
      <c r="G30" s="1377"/>
      <c r="H30" s="1377"/>
      <c r="I30" s="1377"/>
      <c r="J30" s="1377"/>
      <c r="K30" s="1377"/>
      <c r="L30" s="1377"/>
      <c r="M30" s="1377"/>
      <c r="N30" s="1377"/>
      <c r="O30" s="1377"/>
      <c r="P30" s="1377"/>
      <c r="Q30" s="1377"/>
      <c r="R30" s="1377"/>
      <c r="S30" s="1377"/>
      <c r="T30" s="1377"/>
      <c r="U30" s="1377"/>
      <c r="V30" s="1373"/>
    </row>
    <row r="31" spans="2:22" ht="15.75" thickBot="1">
      <c r="B31" s="1374"/>
      <c r="C31" s="1378"/>
      <c r="D31" s="1378"/>
      <c r="E31" s="1378"/>
      <c r="F31" s="1378"/>
      <c r="G31" s="1378"/>
      <c r="H31" s="1378"/>
      <c r="I31" s="1378"/>
      <c r="J31" s="1378"/>
      <c r="K31" s="1378"/>
      <c r="L31" s="1378"/>
      <c r="M31" s="1378"/>
      <c r="N31" s="1378"/>
      <c r="O31" s="1378"/>
      <c r="P31" s="1378"/>
      <c r="Q31" s="1378"/>
      <c r="R31" s="1378"/>
      <c r="S31" s="1378"/>
      <c r="T31" s="1378"/>
      <c r="U31" s="1378"/>
      <c r="V31" s="1375"/>
    </row>
    <row r="32" spans="2:22" ht="15.75" thickTop="1">
      <c r="B32" t="s">
        <v>2105</v>
      </c>
    </row>
    <row r="68" spans="3:4">
      <c r="C68" s="1312"/>
    </row>
    <row r="75" spans="3:4">
      <c r="D75" s="1297"/>
    </row>
  </sheetData>
  <mergeCells count="4">
    <mergeCell ref="H7:J7"/>
    <mergeCell ref="B2:V2"/>
    <mergeCell ref="B8:G8"/>
    <mergeCell ref="H8:J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orientation="landscape" r:id="rId1"/>
  <ignoredErrors>
    <ignoredError sqref="B8:V8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  <pageSetUpPr fitToPage="1"/>
  </sheetPr>
  <dimension ref="B1:N70"/>
  <sheetViews>
    <sheetView showGridLines="0" zoomScaleNormal="100" workbookViewId="0">
      <selection activeCell="D22" sqref="D22"/>
    </sheetView>
  </sheetViews>
  <sheetFormatPr baseColWidth="10" defaultRowHeight="14.25"/>
  <cols>
    <col min="1" max="1" width="1.28515625" style="12" customWidth="1"/>
    <col min="2" max="5" width="21.7109375" style="12" customWidth="1"/>
    <col min="6" max="7" width="11.42578125" style="12"/>
    <col min="8" max="9" width="21.7109375" style="12" customWidth="1"/>
    <col min="10" max="10" width="11.42578125" style="12"/>
    <col min="11" max="11" width="15.42578125" style="12" customWidth="1"/>
    <col min="12" max="12" width="11.42578125" style="12"/>
    <col min="13" max="13" width="30.7109375" style="12" customWidth="1"/>
    <col min="14" max="14" width="18.7109375" style="39" customWidth="1"/>
    <col min="15" max="16384" width="11.42578125" style="12"/>
  </cols>
  <sheetData>
    <row r="1" spans="2:14" ht="6" customHeight="1" thickBot="1">
      <c r="N1" s="12"/>
    </row>
    <row r="2" spans="2:14" ht="60.75" customHeight="1" thickTop="1">
      <c r="B2" s="2138" t="s">
        <v>1652</v>
      </c>
      <c r="C2" s="2139"/>
      <c r="D2" s="2139"/>
      <c r="E2" s="2139"/>
      <c r="F2" s="2139"/>
      <c r="G2" s="2139"/>
      <c r="H2" s="2139"/>
      <c r="I2" s="2139"/>
      <c r="J2" s="2139"/>
      <c r="K2" s="2139"/>
      <c r="L2" s="2139"/>
      <c r="M2" s="2139"/>
      <c r="N2" s="2140"/>
    </row>
    <row r="3" spans="2:14" ht="8.2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6"/>
    </row>
    <row r="4" spans="2:14">
      <c r="B4" s="2148" t="s">
        <v>2914</v>
      </c>
      <c r="C4" s="2149"/>
      <c r="D4" s="17"/>
      <c r="E4" s="18"/>
      <c r="F4" s="18"/>
      <c r="G4" s="19"/>
      <c r="H4" s="20"/>
      <c r="I4" s="20"/>
      <c r="J4" s="20"/>
      <c r="K4" s="20"/>
      <c r="L4" s="20"/>
      <c r="M4" s="20"/>
      <c r="N4" s="21" t="s">
        <v>2915</v>
      </c>
    </row>
    <row r="5" spans="2:14" ht="6.75" customHeight="1" thickBot="1">
      <c r="B5" s="22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5"/>
    </row>
    <row r="6" spans="2:14" ht="7.5" customHeight="1" thickTop="1" thickBot="1"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7"/>
      <c r="N6" s="26"/>
    </row>
    <row r="7" spans="2:14" ht="15" thickTop="1">
      <c r="B7" s="2141" t="s">
        <v>1</v>
      </c>
      <c r="C7" s="2136" t="s">
        <v>2</v>
      </c>
      <c r="D7" s="2144" t="s">
        <v>3</v>
      </c>
      <c r="E7" s="2136" t="s">
        <v>4</v>
      </c>
      <c r="F7" s="2136" t="s">
        <v>5</v>
      </c>
      <c r="G7" s="2136" t="s">
        <v>6</v>
      </c>
      <c r="H7" s="2136" t="s">
        <v>7</v>
      </c>
      <c r="I7" s="2136" t="s">
        <v>8</v>
      </c>
      <c r="J7" s="2146" t="s">
        <v>9</v>
      </c>
      <c r="K7" s="2147"/>
      <c r="L7" s="2136" t="s">
        <v>10</v>
      </c>
      <c r="M7" s="2136"/>
      <c r="N7" s="2137"/>
    </row>
    <row r="8" spans="2:14" ht="15" thickBot="1">
      <c r="B8" s="2142"/>
      <c r="C8" s="2143"/>
      <c r="D8" s="2145"/>
      <c r="E8" s="2143" t="s">
        <v>11</v>
      </c>
      <c r="F8" s="2143"/>
      <c r="G8" s="2143"/>
      <c r="H8" s="2143"/>
      <c r="I8" s="2143"/>
      <c r="J8" s="1385" t="s">
        <v>12</v>
      </c>
      <c r="K8" s="1385" t="s">
        <v>13</v>
      </c>
      <c r="L8" s="1385" t="s">
        <v>14</v>
      </c>
      <c r="M8" s="1385" t="s">
        <v>15</v>
      </c>
      <c r="N8" s="1386" t="s">
        <v>16</v>
      </c>
    </row>
    <row r="9" spans="2:14" ht="6" customHeight="1" thickTop="1" thickBot="1">
      <c r="N9" s="12"/>
    </row>
    <row r="10" spans="2:14" ht="15" thickTop="1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</row>
    <row r="11" spans="2:14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2:14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2:14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2:14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2:14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2:14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spans="2:14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2:14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19" spans="2:14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2:14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</row>
    <row r="22" spans="2:14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2:14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2:14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2:14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</row>
    <row r="26" spans="2:14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27" spans="2:14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</row>
    <row r="28" spans="2:14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</row>
    <row r="29" spans="2:14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</row>
    <row r="30" spans="2:14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2:14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</row>
    <row r="32" spans="2:14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 spans="2:14" ht="15" thickBo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2:14" ht="16.5" thickTop="1" thickBot="1">
      <c r="B34" t="s">
        <v>2105</v>
      </c>
      <c r="M34" s="37" t="s">
        <v>17</v>
      </c>
      <c r="N34" s="38">
        <f>SUM(N10:N33)</f>
        <v>0</v>
      </c>
    </row>
    <row r="35" spans="2:14" ht="15" thickTop="1">
      <c r="B35" s="1389" t="s">
        <v>2106</v>
      </c>
      <c r="C35" s="1389"/>
      <c r="D35" s="1389"/>
      <c r="E35" s="1389"/>
      <c r="F35" s="1389"/>
      <c r="G35" s="1389"/>
      <c r="H35" s="1389"/>
      <c r="I35" s="1389"/>
      <c r="J35" s="1389"/>
      <c r="K35" s="1389"/>
      <c r="L35" s="1389"/>
      <c r="M35" s="1389"/>
      <c r="N35" s="1389"/>
    </row>
    <row r="40" spans="2:14">
      <c r="B40" s="1388"/>
    </row>
    <row r="63" spans="3:3">
      <c r="C63" s="1312"/>
    </row>
    <row r="70" spans="4:4">
      <c r="D70" s="1297"/>
    </row>
  </sheetData>
  <customSheetViews>
    <customSheetView guid="{AB7C7113-F865-4779-9FA4-3A0AD2C9E93A}" showGridLines="0" fitToPage="1">
      <selection activeCell="C53" sqref="C53"/>
      <pageMargins left="0.70866141732283472" right="0.70866141732283472" top="0.74803149606299213" bottom="0.74803149606299213" header="0.31496062992125984" footer="0.31496062992125984"/>
      <pageSetup scale="48" orientation="landscape" verticalDpi="597" r:id="rId1"/>
    </customSheetView>
    <customSheetView guid="{05A24B3F-0046-4A93-964B-C8E884CA78A3}" showGridLines="0" fitToPage="1">
      <selection activeCell="C53" sqref="C53"/>
      <pageMargins left="0.70866141732283472" right="0.70866141732283472" top="0.74803149606299213" bottom="0.74803149606299213" header="0.31496062992125984" footer="0.31496062992125984"/>
      <pageSetup scale="48" orientation="landscape" verticalDpi="597" r:id="rId2"/>
    </customSheetView>
  </customSheetViews>
  <mergeCells count="12">
    <mergeCell ref="L7:N7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B4:C4"/>
  </mergeCells>
  <pageMargins left="0.70866141732283472" right="0.70866141732283472" top="0.74803149606299213" bottom="0.74803149606299213" header="0.31496062992125984" footer="0.31496062992125984"/>
  <pageSetup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20</vt:i4>
      </vt:variant>
    </vt:vector>
  </HeadingPairs>
  <TitlesOfParts>
    <vt:vector size="56" baseType="lpstr">
      <vt:lpstr>EST SIT FIN COM 2021</vt:lpstr>
      <vt:lpstr>EDO ACT COM 2021</vt:lpstr>
      <vt:lpstr>EDO VAR H P 2021</vt:lpstr>
      <vt:lpstr>EDO ANA ACT 2021</vt:lpstr>
      <vt:lpstr>EDO ANA DEU Y OTR PAS 2021</vt:lpstr>
      <vt:lpstr>EDO CAM S F 2021</vt:lpstr>
      <vt:lpstr>EDO FLU EFE 2021</vt:lpstr>
      <vt:lpstr>END NET 2021</vt:lpstr>
      <vt:lpstr>INT DEUDA 2021</vt:lpstr>
      <vt:lpstr>NOTAS EDO FIN 2021</vt:lpstr>
      <vt:lpstr>F-1 ESFD LDF 2021</vt:lpstr>
      <vt:lpstr>F-4 BAL PRES 2021</vt:lpstr>
      <vt:lpstr>EAI LDF 2021</vt:lpstr>
      <vt:lpstr>EAEPE LDF 2021</vt:lpstr>
      <vt:lpstr>EAEPE SPC 2021</vt:lpstr>
      <vt:lpstr>EDO ANA ING 2021</vt:lpstr>
      <vt:lpstr>EDO ANA E P E 2021 </vt:lpstr>
      <vt:lpstr>EAI INT 2021</vt:lpstr>
      <vt:lpstr>EAEPE INT 2021</vt:lpstr>
      <vt:lpstr>CLAS ECONOMICA 2021</vt:lpstr>
      <vt:lpstr>CLASF ADMNISTRATIVA MPIO 2021</vt:lpstr>
      <vt:lpstr>CLASF ADMNISTRATIVA DIF 2021</vt:lpstr>
      <vt:lpstr>CLASF ADMNISTRATIVA ODAS 2021</vt:lpstr>
      <vt:lpstr>CLASF ADMTVA IMCUFIDE 2021</vt:lpstr>
      <vt:lpstr>CLASF ADMNISTRATIVA IMJUVE 2021</vt:lpstr>
      <vt:lpstr>CLASF ADMNISTRATIVA IMM 2021</vt:lpstr>
      <vt:lpstr>CLASF FUNCIONAL 2021</vt:lpstr>
      <vt:lpstr>GTO XCAT PROG 2021</vt:lpstr>
      <vt:lpstr>INV B MUE 2021</vt:lpstr>
      <vt:lpstr>INV B INM 2021</vt:lpstr>
      <vt:lpstr>HOJA DE TRABAJO 2021</vt:lpstr>
      <vt:lpstr>CONCILIACIÓN 2021</vt:lpstr>
      <vt:lpstr>Altas y Bajas B INM 2021</vt:lpstr>
      <vt:lpstr>Altas y Bajas B M 2021</vt:lpstr>
      <vt:lpstr>INF OBRAS PROG 2021</vt:lpstr>
      <vt:lpstr>IACP 2021</vt:lpstr>
      <vt:lpstr>'CONCILIACIÓN 2021'!Área_de_impresión</vt:lpstr>
      <vt:lpstr>'EDO ACT COM 2021'!Área_de_impresión</vt:lpstr>
      <vt:lpstr>'EDO ANA ACT 2021'!Área_de_impresión</vt:lpstr>
      <vt:lpstr>'EDO CAM S F 2021'!Área_de_impresión</vt:lpstr>
      <vt:lpstr>'EDO FLU EFE 2021'!Área_de_impresión</vt:lpstr>
      <vt:lpstr>'EDO VAR H P 2021'!Área_de_impresión</vt:lpstr>
      <vt:lpstr>'END NET 2021'!Área_de_impresión</vt:lpstr>
      <vt:lpstr>'EST SIT FIN COM 2021'!Área_de_impresión</vt:lpstr>
      <vt:lpstr>'F-1 ESFD LDF 2021'!Área_de_impresión</vt:lpstr>
      <vt:lpstr>'HOJA DE TRABAJO 2021'!Área_de_impresión</vt:lpstr>
      <vt:lpstr>'INF OBRAS PROG 2021'!Área_de_impresión</vt:lpstr>
      <vt:lpstr>'INT DEUDA 2021'!Área_de_impresión</vt:lpstr>
      <vt:lpstr>'INV B INM 2021'!Área_de_impresión</vt:lpstr>
      <vt:lpstr>'INV B MUE 2021'!Área_de_impresión</vt:lpstr>
      <vt:lpstr>'EAEPE INT 2021'!Títulos_a_imprimir</vt:lpstr>
      <vt:lpstr>'EAI INT 2021'!Títulos_a_imprimir</vt:lpstr>
      <vt:lpstr>'EDO ANA E P E 2021 '!Títulos_a_imprimir</vt:lpstr>
      <vt:lpstr>'EDO ANA ING 2021'!Títulos_a_imprimir</vt:lpstr>
      <vt:lpstr>'F-1 ESFD LDF 2021'!Títulos_a_imprimir</vt:lpstr>
      <vt:lpstr>'INV B INM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YESSENIA AGUIRRE ORTIZ</dc:creator>
  <cp:lastModifiedBy>Usuario de Windows</cp:lastModifiedBy>
  <cp:lastPrinted>2022-03-11T16:37:21Z</cp:lastPrinted>
  <dcterms:created xsi:type="dcterms:W3CDTF">2021-01-29T21:50:37Z</dcterms:created>
  <dcterms:modified xsi:type="dcterms:W3CDTF">2022-03-16T13:37:20Z</dcterms:modified>
</cp:coreProperties>
</file>